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P:\Gestao_Mercado\Marketing\Pacote - Por Especialidade - para Sec e Mkt\Pacotes 2024 - Diversas Especialidade - para Sec e Mkt\Pacotes 2024 para Secretaria e Mkt\"/>
    </mc:Choice>
  </mc:AlternateContent>
  <xr:revisionPtr revIDLastSave="0" documentId="13_ncr:1_{74A2DF44-8F12-4E6F-B866-19C916CBF80C}" xr6:coauthVersionLast="47" xr6:coauthVersionMax="47" xr10:uidLastSave="{00000000-0000-0000-0000-000000000000}"/>
  <bookViews>
    <workbookView xWindow="-120" yWindow="-120" windowWidth="20730" windowHeight="11160" firstSheet="8" activeTab="13" xr2:uid="{00000000-000D-0000-FFFF-FFFF00000000}"/>
  </bookViews>
  <sheets>
    <sheet name="NORMAS" sheetId="3" r:id="rId1"/>
    <sheet name="BASE" sheetId="2" state="hidden" r:id="rId2"/>
    <sheet name="ANESTESIA" sheetId="5" r:id="rId3"/>
    <sheet name="BUCOMAXILO" sheetId="6" r:id="rId4"/>
    <sheet name="CARDIOVASCULAR" sheetId="15" r:id="rId5"/>
    <sheet name="CABEÇA E PESCOÇO" sheetId="7" r:id="rId6"/>
    <sheet name="DERMATOLOGIA" sheetId="16" r:id="rId7"/>
    <sheet name="CIRURGIA GERAL" sheetId="8" r:id="rId8"/>
    <sheet name="GASTRO" sheetId="9" r:id="rId9"/>
    <sheet name="GINECOLOGIA" sheetId="10" r:id="rId10"/>
    <sheet name="ORTOPEDIA" sheetId="11" r:id="rId11"/>
    <sheet name="OTORRINO" sheetId="14" r:id="rId12"/>
    <sheet name="UROLOGIA" sheetId="12" r:id="rId13"/>
    <sheet name="VASCULAR" sheetId="13" r:id="rId14"/>
  </sheets>
  <definedNames>
    <definedName name="_xlnm._FilterDatabase" localSheetId="1" hidden="1">BASE!$A$2:$N$132</definedName>
    <definedName name="_xlnm._FilterDatabase" localSheetId="4" hidden="1">CARDIOVASCULAR!$B$8:$M$14</definedName>
    <definedName name="_xlnm._FilterDatabase" localSheetId="7" hidden="1">'CIRURGIA GERAL'!$B$7:$M$28</definedName>
    <definedName name="_xlnm._FilterDatabase" localSheetId="6" hidden="1">DERMATOLOGIA!$B$8:$M$9</definedName>
    <definedName name="_xlnm._FilterDatabase" localSheetId="9" hidden="1">GINECOLOGIA!$B$8:$M$8</definedName>
    <definedName name="_xlnm._FilterDatabase" localSheetId="11" hidden="1">OTORRINO!$B$8:$L$8</definedName>
    <definedName name="_xlnm._FilterDatabase" localSheetId="12" hidden="1">UROLOGIA!$B$6:$M$36</definedName>
    <definedName name="_xlnm.Print_Area" localSheetId="2">ANESTESIA!$B$8:$L$12</definedName>
    <definedName name="_xlnm.Print_Area" localSheetId="1">BASE!$A$1:$N$132</definedName>
    <definedName name="_xlnm.Print_Area" localSheetId="3">BUCOMAXILO!$B$8:$L$10</definedName>
    <definedName name="_xlnm.Print_Area" localSheetId="5">'CABEÇA E PESCOÇO'!$B$7:$L$14</definedName>
    <definedName name="_xlnm.Print_Area" localSheetId="4">CARDIOVASCULAR!$B$8:$M$14</definedName>
    <definedName name="_xlnm.Print_Area" localSheetId="7">'CIRURGIA GERAL'!$B$7:$M$21</definedName>
    <definedName name="_xlnm.Print_Area" localSheetId="6">DERMATOLOGIA!$B$8:$M$9</definedName>
    <definedName name="_xlnm.Print_Area" localSheetId="8">GASTRO!$B$8:$M$12</definedName>
    <definedName name="_xlnm.Print_Area" localSheetId="9">GINECOLOGIA!$B$8:$M$29</definedName>
    <definedName name="_xlnm.Print_Area" localSheetId="0">NORMAS!#REF!</definedName>
    <definedName name="_xlnm.Print_Area" localSheetId="10">ORTOPEDIA!$B$7:$M$16</definedName>
    <definedName name="_xlnm.Print_Area" localSheetId="11">OTORRINO!$B$8:$L$23</definedName>
    <definedName name="_xlnm.Print_Area" localSheetId="12">UROLOGIA!$B$6:$M$35</definedName>
    <definedName name="_xlnm.Print_Area" localSheetId="13">VASCULAR!$B$7:$M$12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3" i="9" l="1"/>
  <c r="C13" i="9"/>
  <c r="D13" i="9"/>
  <c r="E13" i="9"/>
  <c r="F13" i="9"/>
  <c r="G13" i="9"/>
  <c r="H13" i="9"/>
  <c r="I13" i="9"/>
  <c r="J13" i="9"/>
  <c r="K13" i="9"/>
  <c r="L13" i="9"/>
  <c r="M13" i="9"/>
  <c r="N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E13" i="14"/>
  <c r="E26" i="10"/>
  <c r="B10" i="14"/>
  <c r="C10" i="14"/>
  <c r="D10" i="14"/>
  <c r="E10" i="14"/>
  <c r="F10" i="14"/>
  <c r="G10" i="14"/>
  <c r="H10" i="14"/>
  <c r="I10" i="14"/>
  <c r="J10" i="14"/>
  <c r="K10" i="14"/>
  <c r="L10" i="14"/>
  <c r="M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B13" i="14"/>
  <c r="C13" i="14"/>
  <c r="D13" i="14"/>
  <c r="F13" i="14"/>
  <c r="G13" i="14"/>
  <c r="H13" i="14"/>
  <c r="I13" i="14"/>
  <c r="J13" i="14"/>
  <c r="K13" i="14"/>
  <c r="L13" i="14"/>
  <c r="M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B27" i="10"/>
  <c r="C27" i="10"/>
  <c r="D27" i="10"/>
  <c r="E27" i="10"/>
  <c r="F27" i="10"/>
  <c r="G27" i="10"/>
  <c r="H27" i="10"/>
  <c r="I27" i="10"/>
  <c r="J27" i="10"/>
  <c r="K27" i="10"/>
  <c r="L27" i="10"/>
  <c r="N27" i="10"/>
  <c r="P72" i="2"/>
  <c r="P70" i="2"/>
  <c r="K9" i="16" l="1"/>
  <c r="N9" i="16"/>
  <c r="E9" i="16"/>
  <c r="F9" i="16"/>
  <c r="G9" i="16"/>
  <c r="H9" i="16"/>
  <c r="I9" i="16"/>
  <c r="J9" i="16"/>
  <c r="L9" i="16"/>
  <c r="M9" i="16"/>
  <c r="D9" i="16"/>
  <c r="M8" i="16"/>
  <c r="L8" i="16"/>
  <c r="K8" i="16"/>
  <c r="J8" i="16"/>
  <c r="I8" i="16"/>
  <c r="H8" i="16"/>
  <c r="G8" i="16"/>
  <c r="F8" i="16"/>
  <c r="E8" i="16"/>
  <c r="D8" i="16"/>
  <c r="C8" i="16"/>
  <c r="B8" i="16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M9" i="14"/>
  <c r="M8" i="14"/>
  <c r="N16" i="11"/>
  <c r="N15" i="11"/>
  <c r="N14" i="11"/>
  <c r="N13" i="11"/>
  <c r="N12" i="11"/>
  <c r="N11" i="11"/>
  <c r="N10" i="11"/>
  <c r="N9" i="11"/>
  <c r="N8" i="11"/>
  <c r="N7" i="11"/>
  <c r="N26" i="10"/>
  <c r="N28" i="10"/>
  <c r="N29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12" i="9"/>
  <c r="N11" i="9"/>
  <c r="N10" i="9"/>
  <c r="N9" i="9"/>
  <c r="N8" i="9"/>
  <c r="N12" i="13"/>
  <c r="N11" i="13"/>
  <c r="N10" i="13"/>
  <c r="N9" i="13"/>
  <c r="N8" i="13"/>
  <c r="N7" i="13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M13" i="7"/>
  <c r="M12" i="7"/>
  <c r="M11" i="7"/>
  <c r="M10" i="7"/>
  <c r="M9" i="7"/>
  <c r="M8" i="7"/>
  <c r="M7" i="7"/>
  <c r="M10" i="6"/>
  <c r="M9" i="6"/>
  <c r="M8" i="6"/>
  <c r="M12" i="5"/>
  <c r="M11" i="5"/>
  <c r="M10" i="5"/>
  <c r="M9" i="5"/>
  <c r="M8" i="5"/>
  <c r="G10" i="15"/>
  <c r="I9" i="15"/>
  <c r="E9" i="6" l="1"/>
  <c r="D12" i="5"/>
  <c r="L10" i="5" l="1"/>
  <c r="M10" i="12"/>
  <c r="M36" i="12"/>
  <c r="B36" i="12"/>
  <c r="C36" i="12"/>
  <c r="D36" i="12"/>
  <c r="E36" i="12"/>
  <c r="F36" i="12"/>
  <c r="G36" i="12"/>
  <c r="H36" i="12"/>
  <c r="I36" i="12"/>
  <c r="J36" i="12"/>
  <c r="K36" i="12"/>
  <c r="L36" i="12"/>
  <c r="C10" i="5"/>
  <c r="D10" i="5"/>
  <c r="E10" i="5"/>
  <c r="F10" i="5"/>
  <c r="G10" i="5"/>
  <c r="H10" i="5"/>
  <c r="I10" i="5"/>
  <c r="J10" i="5"/>
  <c r="K10" i="5"/>
  <c r="B10" i="5"/>
  <c r="B9" i="13" l="1"/>
  <c r="C9" i="13"/>
  <c r="D9" i="13"/>
  <c r="E9" i="13"/>
  <c r="F9" i="13"/>
  <c r="G9" i="13"/>
  <c r="H9" i="13"/>
  <c r="I9" i="13"/>
  <c r="J9" i="13"/>
  <c r="K9" i="13"/>
  <c r="L9" i="13"/>
  <c r="M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C8" i="13"/>
  <c r="M8" i="13"/>
  <c r="L8" i="13"/>
  <c r="K8" i="13"/>
  <c r="J8" i="13"/>
  <c r="I8" i="13"/>
  <c r="H8" i="13"/>
  <c r="G8" i="13"/>
  <c r="F8" i="13"/>
  <c r="E8" i="13"/>
  <c r="D8" i="13"/>
  <c r="B8" i="13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M7" i="12"/>
  <c r="L7" i="12"/>
  <c r="K7" i="12"/>
  <c r="J7" i="12"/>
  <c r="I7" i="12"/>
  <c r="H7" i="12"/>
  <c r="G7" i="12"/>
  <c r="F7" i="12"/>
  <c r="E7" i="12"/>
  <c r="D7" i="12"/>
  <c r="B7" i="12"/>
  <c r="L9" i="14"/>
  <c r="K9" i="14"/>
  <c r="J9" i="14"/>
  <c r="I9" i="14"/>
  <c r="H9" i="14"/>
  <c r="G9" i="14"/>
  <c r="F9" i="14"/>
  <c r="E9" i="14"/>
  <c r="D9" i="14"/>
  <c r="B9" i="14"/>
  <c r="B9" i="11"/>
  <c r="C9" i="11"/>
  <c r="D9" i="11"/>
  <c r="E9" i="11"/>
  <c r="F9" i="11"/>
  <c r="G9" i="11"/>
  <c r="H9" i="11"/>
  <c r="I9" i="11"/>
  <c r="J9" i="11"/>
  <c r="K9" i="11"/>
  <c r="M9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M8" i="11"/>
  <c r="K8" i="11"/>
  <c r="J8" i="11"/>
  <c r="I8" i="11"/>
  <c r="H8" i="11"/>
  <c r="G8" i="11"/>
  <c r="F8" i="11"/>
  <c r="E8" i="11"/>
  <c r="D8" i="11"/>
  <c r="B8" i="11"/>
  <c r="B10" i="10"/>
  <c r="C10" i="10"/>
  <c r="D10" i="10"/>
  <c r="E10" i="10"/>
  <c r="F10" i="10"/>
  <c r="G10" i="10"/>
  <c r="H10" i="10"/>
  <c r="I10" i="10"/>
  <c r="J10" i="10"/>
  <c r="K10" i="10"/>
  <c r="L10" i="10"/>
  <c r="M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B26" i="10"/>
  <c r="C26" i="10"/>
  <c r="D26" i="10"/>
  <c r="F26" i="10"/>
  <c r="G26" i="10"/>
  <c r="H26" i="10"/>
  <c r="I26" i="10"/>
  <c r="J26" i="10"/>
  <c r="K26" i="10"/>
  <c r="L26" i="10"/>
  <c r="B28" i="10"/>
  <c r="C28" i="10"/>
  <c r="D28" i="10"/>
  <c r="E28" i="10"/>
  <c r="F28" i="10"/>
  <c r="G28" i="10"/>
  <c r="H28" i="10"/>
  <c r="I28" i="10"/>
  <c r="J28" i="10"/>
  <c r="K28" i="10"/>
  <c r="L28" i="10"/>
  <c r="B29" i="10"/>
  <c r="C29" i="10"/>
  <c r="D29" i="10"/>
  <c r="E29" i="10"/>
  <c r="F29" i="10"/>
  <c r="G29" i="10"/>
  <c r="H29" i="10"/>
  <c r="I29" i="10"/>
  <c r="J29" i="10"/>
  <c r="K29" i="10"/>
  <c r="L29" i="10"/>
  <c r="M9" i="10"/>
  <c r="L9" i="10"/>
  <c r="K9" i="10"/>
  <c r="J9" i="10"/>
  <c r="I9" i="10"/>
  <c r="H9" i="10"/>
  <c r="G9" i="10"/>
  <c r="F9" i="10"/>
  <c r="E9" i="10"/>
  <c r="D9" i="10"/>
  <c r="C9" i="10"/>
  <c r="B9" i="10"/>
  <c r="C10" i="9"/>
  <c r="C11" i="9"/>
  <c r="C12" i="9"/>
  <c r="C9" i="9"/>
  <c r="B10" i="9"/>
  <c r="D10" i="9"/>
  <c r="E10" i="9"/>
  <c r="F10" i="9"/>
  <c r="G10" i="9"/>
  <c r="H10" i="9"/>
  <c r="I10" i="9"/>
  <c r="J10" i="9"/>
  <c r="K10" i="9"/>
  <c r="L10" i="9"/>
  <c r="M10" i="9"/>
  <c r="B11" i="9"/>
  <c r="D11" i="9"/>
  <c r="E11" i="9"/>
  <c r="F11" i="9"/>
  <c r="G11" i="9"/>
  <c r="H11" i="9"/>
  <c r="I11" i="9"/>
  <c r="J11" i="9"/>
  <c r="K11" i="9"/>
  <c r="L11" i="9"/>
  <c r="M11" i="9"/>
  <c r="B12" i="9"/>
  <c r="D12" i="9"/>
  <c r="E12" i="9"/>
  <c r="F12" i="9"/>
  <c r="G12" i="9"/>
  <c r="H12" i="9"/>
  <c r="I12" i="9"/>
  <c r="J12" i="9"/>
  <c r="K12" i="9"/>
  <c r="L12" i="9"/>
  <c r="M12" i="9"/>
  <c r="M9" i="9"/>
  <c r="L9" i="9"/>
  <c r="K9" i="9"/>
  <c r="J9" i="9"/>
  <c r="I9" i="9"/>
  <c r="H9" i="9"/>
  <c r="G9" i="9"/>
  <c r="F9" i="9"/>
  <c r="E9" i="9"/>
  <c r="D9" i="9"/>
  <c r="B9" i="9"/>
  <c r="B9" i="8"/>
  <c r="C9" i="8"/>
  <c r="D9" i="8"/>
  <c r="E9" i="8"/>
  <c r="F9" i="8"/>
  <c r="G9" i="8"/>
  <c r="H9" i="8"/>
  <c r="I9" i="8"/>
  <c r="J9" i="8"/>
  <c r="K9" i="8"/>
  <c r="L9" i="8"/>
  <c r="M9" i="8"/>
  <c r="B10" i="8"/>
  <c r="C10" i="8"/>
  <c r="D10" i="8"/>
  <c r="E10" i="8"/>
  <c r="F10" i="8"/>
  <c r="G10" i="8"/>
  <c r="H10" i="8"/>
  <c r="I10" i="8"/>
  <c r="J10" i="8"/>
  <c r="K10" i="8"/>
  <c r="L10" i="8"/>
  <c r="M10" i="8"/>
  <c r="B11" i="8"/>
  <c r="C11" i="8"/>
  <c r="D11" i="8"/>
  <c r="E11" i="8"/>
  <c r="F11" i="8"/>
  <c r="G11" i="8"/>
  <c r="H11" i="8"/>
  <c r="I11" i="8"/>
  <c r="J11" i="8"/>
  <c r="K11" i="8"/>
  <c r="L11" i="8"/>
  <c r="M11" i="8"/>
  <c r="B12" i="8"/>
  <c r="C12" i="8"/>
  <c r="D12" i="8"/>
  <c r="E12" i="8"/>
  <c r="F12" i="8"/>
  <c r="G12" i="8"/>
  <c r="H12" i="8"/>
  <c r="I12" i="8"/>
  <c r="J12" i="8"/>
  <c r="K12" i="8"/>
  <c r="L12" i="8"/>
  <c r="M12" i="8"/>
  <c r="B13" i="8"/>
  <c r="C13" i="8"/>
  <c r="D13" i="8"/>
  <c r="E13" i="8"/>
  <c r="F13" i="8"/>
  <c r="G13" i="8"/>
  <c r="H13" i="8"/>
  <c r="I13" i="8"/>
  <c r="J13" i="8"/>
  <c r="K13" i="8"/>
  <c r="L13" i="8"/>
  <c r="M13" i="8"/>
  <c r="B14" i="8"/>
  <c r="C14" i="8"/>
  <c r="D14" i="8"/>
  <c r="E14" i="8"/>
  <c r="F14" i="8"/>
  <c r="G14" i="8"/>
  <c r="H14" i="8"/>
  <c r="I14" i="8"/>
  <c r="J14" i="8"/>
  <c r="K14" i="8"/>
  <c r="L14" i="8"/>
  <c r="M14" i="8"/>
  <c r="B15" i="8"/>
  <c r="C15" i="8"/>
  <c r="D15" i="8"/>
  <c r="E15" i="8"/>
  <c r="F15" i="8"/>
  <c r="G15" i="8"/>
  <c r="H15" i="8"/>
  <c r="I15" i="8"/>
  <c r="J15" i="8"/>
  <c r="K15" i="8"/>
  <c r="L15" i="8"/>
  <c r="M15" i="8"/>
  <c r="B16" i="8"/>
  <c r="C16" i="8"/>
  <c r="D16" i="8"/>
  <c r="E16" i="8"/>
  <c r="F16" i="8"/>
  <c r="G16" i="8"/>
  <c r="H16" i="8"/>
  <c r="I16" i="8"/>
  <c r="J16" i="8"/>
  <c r="K16" i="8"/>
  <c r="L16" i="8"/>
  <c r="M16" i="8"/>
  <c r="B17" i="8"/>
  <c r="C17" i="8"/>
  <c r="D17" i="8"/>
  <c r="E17" i="8"/>
  <c r="F17" i="8"/>
  <c r="G17" i="8"/>
  <c r="H17" i="8"/>
  <c r="I17" i="8"/>
  <c r="J17" i="8"/>
  <c r="K17" i="8"/>
  <c r="L17" i="8"/>
  <c r="M17" i="8"/>
  <c r="B18" i="8"/>
  <c r="C18" i="8"/>
  <c r="D18" i="8"/>
  <c r="E18" i="8"/>
  <c r="F18" i="8"/>
  <c r="G18" i="8"/>
  <c r="H18" i="8"/>
  <c r="I18" i="8"/>
  <c r="J18" i="8"/>
  <c r="K18" i="8"/>
  <c r="L18" i="8"/>
  <c r="M18" i="8"/>
  <c r="B19" i="8"/>
  <c r="C19" i="8"/>
  <c r="D19" i="8"/>
  <c r="E19" i="8"/>
  <c r="F19" i="8"/>
  <c r="G19" i="8"/>
  <c r="H19" i="8"/>
  <c r="I19" i="8"/>
  <c r="J19" i="8"/>
  <c r="K19" i="8"/>
  <c r="L19" i="8"/>
  <c r="M19" i="8"/>
  <c r="B20" i="8"/>
  <c r="C20" i="8"/>
  <c r="D20" i="8"/>
  <c r="E20" i="8"/>
  <c r="F20" i="8"/>
  <c r="G20" i="8"/>
  <c r="H20" i="8"/>
  <c r="I20" i="8"/>
  <c r="J20" i="8"/>
  <c r="K20" i="8"/>
  <c r="L20" i="8"/>
  <c r="M20" i="8"/>
  <c r="B21" i="8"/>
  <c r="C21" i="8"/>
  <c r="D21" i="8"/>
  <c r="E21" i="8"/>
  <c r="F21" i="8"/>
  <c r="G21" i="8"/>
  <c r="H21" i="8"/>
  <c r="I21" i="8"/>
  <c r="J21" i="8"/>
  <c r="K21" i="8"/>
  <c r="L21" i="8"/>
  <c r="M21" i="8"/>
  <c r="B22" i="8"/>
  <c r="C22" i="8"/>
  <c r="D22" i="8"/>
  <c r="E22" i="8"/>
  <c r="F22" i="8"/>
  <c r="G22" i="8"/>
  <c r="H22" i="8"/>
  <c r="I22" i="8"/>
  <c r="J22" i="8"/>
  <c r="K22" i="8"/>
  <c r="L22" i="8"/>
  <c r="M22" i="8"/>
  <c r="B23" i="8"/>
  <c r="C23" i="8"/>
  <c r="D23" i="8"/>
  <c r="E23" i="8"/>
  <c r="F23" i="8"/>
  <c r="G23" i="8"/>
  <c r="H23" i="8"/>
  <c r="I23" i="8"/>
  <c r="J23" i="8"/>
  <c r="K23" i="8"/>
  <c r="L23" i="8"/>
  <c r="M23" i="8"/>
  <c r="B24" i="8"/>
  <c r="C24" i="8"/>
  <c r="D24" i="8"/>
  <c r="E24" i="8"/>
  <c r="F24" i="8"/>
  <c r="G24" i="8"/>
  <c r="H24" i="8"/>
  <c r="I24" i="8"/>
  <c r="J24" i="8"/>
  <c r="K24" i="8"/>
  <c r="L24" i="8"/>
  <c r="M24" i="8"/>
  <c r="B25" i="8"/>
  <c r="C25" i="8"/>
  <c r="D25" i="8"/>
  <c r="E25" i="8"/>
  <c r="F25" i="8"/>
  <c r="G25" i="8"/>
  <c r="H25" i="8"/>
  <c r="I25" i="8"/>
  <c r="J25" i="8"/>
  <c r="K25" i="8"/>
  <c r="L25" i="8"/>
  <c r="M25" i="8"/>
  <c r="B26" i="8"/>
  <c r="C26" i="8"/>
  <c r="D26" i="8"/>
  <c r="E26" i="8"/>
  <c r="F26" i="8"/>
  <c r="G26" i="8"/>
  <c r="H26" i="8"/>
  <c r="I26" i="8"/>
  <c r="J26" i="8"/>
  <c r="K26" i="8"/>
  <c r="L26" i="8"/>
  <c r="M26" i="8"/>
  <c r="B27" i="8"/>
  <c r="C27" i="8"/>
  <c r="D27" i="8"/>
  <c r="E27" i="8"/>
  <c r="F27" i="8"/>
  <c r="G27" i="8"/>
  <c r="H27" i="8"/>
  <c r="I27" i="8"/>
  <c r="J27" i="8"/>
  <c r="K27" i="8"/>
  <c r="L27" i="8"/>
  <c r="M27" i="8"/>
  <c r="B28" i="8"/>
  <c r="C28" i="8"/>
  <c r="D28" i="8"/>
  <c r="E28" i="8"/>
  <c r="F28" i="8"/>
  <c r="G28" i="8"/>
  <c r="H28" i="8"/>
  <c r="I28" i="8"/>
  <c r="J28" i="8"/>
  <c r="K28" i="8"/>
  <c r="L28" i="8"/>
  <c r="M28" i="8"/>
  <c r="B10" i="15"/>
  <c r="C10" i="15"/>
  <c r="D10" i="15"/>
  <c r="E10" i="15"/>
  <c r="F10" i="15"/>
  <c r="H10" i="15"/>
  <c r="I10" i="15"/>
  <c r="J10" i="15"/>
  <c r="K10" i="15"/>
  <c r="L10" i="15"/>
  <c r="M10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H9" i="15"/>
  <c r="E9" i="15"/>
  <c r="D9" i="15"/>
  <c r="C9" i="15"/>
  <c r="M9" i="15"/>
  <c r="L9" i="15"/>
  <c r="K9" i="15"/>
  <c r="J9" i="15"/>
  <c r="G9" i="15"/>
  <c r="F9" i="15"/>
  <c r="B9" i="15"/>
  <c r="L13" i="7" l="1"/>
  <c r="B13" i="7"/>
  <c r="D13" i="7"/>
  <c r="E13" i="7"/>
  <c r="F13" i="7"/>
  <c r="G13" i="7"/>
  <c r="H13" i="7"/>
  <c r="I13" i="7"/>
  <c r="J13" i="7"/>
  <c r="K13" i="7"/>
  <c r="C13" i="7"/>
  <c r="E12" i="7" l="1"/>
  <c r="E10" i="6"/>
  <c r="B9" i="6"/>
  <c r="D9" i="5"/>
  <c r="H12" i="5" l="1"/>
  <c r="E12" i="5"/>
  <c r="L8" i="11" l="1"/>
  <c r="L9" i="11"/>
  <c r="B8" i="8" l="1"/>
  <c r="C8" i="8"/>
  <c r="D8" i="8"/>
  <c r="E8" i="8"/>
  <c r="F8" i="8"/>
  <c r="G8" i="8"/>
  <c r="H8" i="8"/>
  <c r="I8" i="8"/>
  <c r="J8" i="8"/>
  <c r="K8" i="8"/>
  <c r="L8" i="8"/>
  <c r="M8" i="8"/>
  <c r="C7" i="12"/>
  <c r="C9" i="14"/>
  <c r="C8" i="11"/>
  <c r="B10" i="6"/>
  <c r="C10" i="6"/>
  <c r="D10" i="6"/>
  <c r="F10" i="6"/>
  <c r="G10" i="6"/>
  <c r="H10" i="6"/>
  <c r="I10" i="6"/>
  <c r="J10" i="6"/>
  <c r="K10" i="6"/>
  <c r="L10" i="6"/>
  <c r="C9" i="6"/>
  <c r="D9" i="6"/>
  <c r="F9" i="6"/>
  <c r="G9" i="6"/>
  <c r="H9" i="6"/>
  <c r="I9" i="6"/>
  <c r="J9" i="6"/>
  <c r="K9" i="6"/>
  <c r="L9" i="6"/>
  <c r="H11" i="5"/>
  <c r="G11" i="5"/>
  <c r="G12" i="5"/>
  <c r="F11" i="5"/>
  <c r="F12" i="5"/>
  <c r="E11" i="5"/>
  <c r="D11" i="5"/>
  <c r="C11" i="5"/>
  <c r="C12" i="5"/>
  <c r="B11" i="5"/>
  <c r="B12" i="5"/>
  <c r="I9" i="5"/>
  <c r="J9" i="5"/>
  <c r="L9" i="5"/>
  <c r="G9" i="5"/>
  <c r="H9" i="5"/>
  <c r="E9" i="5"/>
  <c r="F9" i="5"/>
  <c r="C9" i="5"/>
  <c r="B9" i="5"/>
  <c r="I12" i="5"/>
  <c r="J12" i="5"/>
  <c r="K12" i="5"/>
  <c r="L12" i="5"/>
  <c r="I11" i="5"/>
  <c r="J11" i="5"/>
  <c r="K11" i="5"/>
  <c r="L11" i="5"/>
  <c r="J6" i="12"/>
  <c r="J7" i="11"/>
  <c r="J8" i="10"/>
  <c r="J8" i="9"/>
  <c r="J7" i="13"/>
  <c r="I8" i="7"/>
  <c r="J7" i="8"/>
  <c r="J8" i="15"/>
  <c r="B8" i="14"/>
  <c r="C8" i="14"/>
  <c r="D8" i="14"/>
  <c r="E8" i="14"/>
  <c r="F8" i="14"/>
  <c r="G8" i="14"/>
  <c r="H8" i="14"/>
  <c r="I8" i="14"/>
  <c r="J8" i="14"/>
  <c r="K8" i="14"/>
  <c r="L8" i="14"/>
  <c r="B7" i="11"/>
  <c r="C7" i="11"/>
  <c r="D7" i="11"/>
  <c r="E7" i="11"/>
  <c r="F7" i="11"/>
  <c r="G7" i="11"/>
  <c r="H7" i="11"/>
  <c r="I7" i="11"/>
  <c r="K7" i="11"/>
  <c r="L7" i="11"/>
  <c r="M7" i="11"/>
  <c r="B8" i="10"/>
  <c r="C8" i="10"/>
  <c r="D8" i="10"/>
  <c r="E8" i="10"/>
  <c r="F8" i="10"/>
  <c r="G8" i="10"/>
  <c r="H8" i="10"/>
  <c r="I8" i="10"/>
  <c r="K8" i="10"/>
  <c r="L8" i="10"/>
  <c r="M8" i="10"/>
  <c r="B8" i="9"/>
  <c r="C8" i="9"/>
  <c r="D8" i="9"/>
  <c r="E8" i="9"/>
  <c r="F8" i="9"/>
  <c r="G8" i="9"/>
  <c r="H8" i="9"/>
  <c r="I8" i="9"/>
  <c r="K8" i="9"/>
  <c r="L8" i="9"/>
  <c r="M8" i="9"/>
  <c r="B7" i="13"/>
  <c r="C7" i="13"/>
  <c r="D7" i="13"/>
  <c r="E7" i="13"/>
  <c r="F7" i="13"/>
  <c r="G7" i="13"/>
  <c r="H7" i="13"/>
  <c r="I7" i="13"/>
  <c r="K7" i="13"/>
  <c r="L7" i="13"/>
  <c r="M7" i="13"/>
  <c r="B7" i="8"/>
  <c r="C7" i="8"/>
  <c r="D7" i="8"/>
  <c r="E7" i="8"/>
  <c r="F7" i="8"/>
  <c r="G7" i="8"/>
  <c r="H7" i="8"/>
  <c r="I7" i="8"/>
  <c r="K7" i="8"/>
  <c r="L7" i="8"/>
  <c r="M7" i="8"/>
  <c r="B7" i="7"/>
  <c r="C7" i="7"/>
  <c r="D7" i="7"/>
  <c r="E7" i="7"/>
  <c r="F7" i="7"/>
  <c r="G7" i="7"/>
  <c r="H7" i="7"/>
  <c r="I7" i="7"/>
  <c r="J7" i="7"/>
  <c r="K7" i="7"/>
  <c r="L7" i="7"/>
  <c r="B8" i="7"/>
  <c r="C8" i="7"/>
  <c r="D8" i="7"/>
  <c r="E8" i="7"/>
  <c r="F8" i="7"/>
  <c r="G8" i="7"/>
  <c r="H8" i="7"/>
  <c r="J8" i="7"/>
  <c r="K8" i="7"/>
  <c r="L8" i="7"/>
  <c r="B9" i="7"/>
  <c r="C9" i="7"/>
  <c r="D9" i="7"/>
  <c r="E9" i="7"/>
  <c r="F9" i="7"/>
  <c r="G9" i="7"/>
  <c r="H9" i="7"/>
  <c r="I9" i="7"/>
  <c r="J9" i="7"/>
  <c r="K9" i="7"/>
  <c r="L9" i="7"/>
  <c r="B10" i="7"/>
  <c r="C10" i="7"/>
  <c r="D10" i="7"/>
  <c r="E10" i="7"/>
  <c r="F10" i="7"/>
  <c r="G10" i="7"/>
  <c r="H10" i="7"/>
  <c r="I10" i="7"/>
  <c r="J10" i="7"/>
  <c r="K10" i="7"/>
  <c r="L10" i="7"/>
  <c r="B11" i="7"/>
  <c r="C11" i="7"/>
  <c r="D11" i="7"/>
  <c r="E11" i="7"/>
  <c r="F11" i="7"/>
  <c r="G11" i="7"/>
  <c r="H11" i="7"/>
  <c r="I11" i="7"/>
  <c r="J11" i="7"/>
  <c r="K11" i="7"/>
  <c r="L11" i="7"/>
  <c r="B12" i="7"/>
  <c r="C12" i="7"/>
  <c r="D12" i="7"/>
  <c r="F12" i="7"/>
  <c r="G12" i="7"/>
  <c r="H12" i="7"/>
  <c r="I12" i="7"/>
  <c r="J12" i="7"/>
  <c r="K12" i="7"/>
  <c r="L12" i="7"/>
  <c r="B8" i="15"/>
  <c r="C8" i="15"/>
  <c r="D8" i="15"/>
  <c r="E8" i="15"/>
  <c r="F8" i="15"/>
  <c r="G8" i="15"/>
  <c r="H8" i="15"/>
  <c r="I8" i="15"/>
  <c r="K8" i="15"/>
  <c r="L8" i="15"/>
  <c r="M8" i="15"/>
  <c r="B8" i="6"/>
  <c r="C8" i="6"/>
  <c r="D8" i="6"/>
  <c r="E8" i="6"/>
  <c r="F8" i="6"/>
  <c r="G8" i="6"/>
  <c r="H8" i="6"/>
  <c r="I8" i="6"/>
  <c r="J8" i="6"/>
  <c r="K8" i="6"/>
  <c r="L8" i="6"/>
  <c r="B8" i="5"/>
  <c r="C8" i="5"/>
  <c r="D8" i="5"/>
  <c r="E8" i="5"/>
  <c r="F8" i="5"/>
  <c r="G8" i="5"/>
  <c r="H8" i="5"/>
  <c r="I8" i="5"/>
  <c r="J8" i="5"/>
  <c r="K8" i="5"/>
  <c r="L8" i="5"/>
  <c r="K9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laysa.angelo</author>
  </authors>
  <commentList>
    <comment ref="I6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laysa.angelo:</t>
        </r>
        <r>
          <rPr>
            <sz val="8"/>
            <color indexed="81"/>
            <rFont val="Tahoma"/>
            <family val="2"/>
          </rPr>
          <t xml:space="preserve">
Valor do Diu Mirena = 760,33 - 12/2016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laysa.angelo</author>
  </authors>
  <commentList>
    <comment ref="I20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laysa.angelo:</t>
        </r>
        <r>
          <rPr>
            <sz val="8"/>
            <color indexed="81"/>
            <rFont val="Tahoma"/>
            <family val="2"/>
          </rPr>
          <t xml:space="preserve">
Valor do Diu Mirena = 760,33 - 12/2016</t>
        </r>
      </text>
    </comment>
  </commentList>
</comments>
</file>

<file path=xl/sharedStrings.xml><?xml version="1.0" encoding="utf-8"?>
<sst xmlns="http://schemas.openxmlformats.org/spreadsheetml/2006/main" count="954" uniqueCount="267">
  <si>
    <t>UROLOGIA</t>
  </si>
  <si>
    <t>Ablação Prostática a Laser</t>
  </si>
  <si>
    <t>OTORRINO</t>
  </si>
  <si>
    <t>CIRURGIA GERAL</t>
  </si>
  <si>
    <t>Apendicectomia (Convencional - Sem Complicação)</t>
  </si>
  <si>
    <t>Apendicectomia por videolaparoscopia</t>
  </si>
  <si>
    <t>Cisto Sacro-Cocígeo – Tratamento Cirúrgico</t>
  </si>
  <si>
    <t>Colonoscopia Ambulatorial</t>
  </si>
  <si>
    <t>Colonoscopia COM Polipectomia</t>
  </si>
  <si>
    <t>Endoscopia Ambulatorial</t>
  </si>
  <si>
    <t>Endoscopia Ambulatorial COM Polipectomia</t>
  </si>
  <si>
    <t>GASTRO</t>
  </si>
  <si>
    <t>Gastroplastia para obesidade mórbida – CONVENCIONAL</t>
  </si>
  <si>
    <t>Gastroplastia para obesidade mórbida – VIDEOLAPAROSCOPIA</t>
  </si>
  <si>
    <t>Hemorroidectomia aberta ou fechada, com ou sem esfincterotomia</t>
  </si>
  <si>
    <t>Herniorrafia Inguinal - unilateral</t>
  </si>
  <si>
    <t>Herniorrafia Umbilical</t>
  </si>
  <si>
    <t>Orquidopexia Unilateral</t>
  </si>
  <si>
    <t>Parto Cesárea</t>
  </si>
  <si>
    <t>Parto Cesárea Gemelar (30% do valor do pacote para cada gemelar)</t>
  </si>
  <si>
    <t>Parto Normal</t>
  </si>
  <si>
    <t>Parto Normal Gemelar (30% do valor do pacote para cada gemelar)</t>
  </si>
  <si>
    <t>Postectomia</t>
  </si>
  <si>
    <t>Septoplastia</t>
  </si>
  <si>
    <t>Procedimento</t>
  </si>
  <si>
    <t>Tipo de Anestesia</t>
  </si>
  <si>
    <t>Diárias</t>
  </si>
  <si>
    <t>Tempo Cirúrgico</t>
  </si>
  <si>
    <t>Itens exclusos</t>
  </si>
  <si>
    <t>Especialidade</t>
  </si>
  <si>
    <t>1 fibra óptica Green light</t>
  </si>
  <si>
    <t>Pinça para biópsia Desc.Oval 240cm</t>
  </si>
  <si>
    <t>Cateterismo Cardiaco</t>
  </si>
  <si>
    <t>Angiografia</t>
  </si>
  <si>
    <t>1 endopouch; 1 trocater 1 tesoura permanente</t>
  </si>
  <si>
    <t>Itens inclusos - OPME</t>
  </si>
  <si>
    <t>Estudo Ultrasonográfico Intra-Vascular</t>
  </si>
  <si>
    <t>RADIOLOGIA</t>
  </si>
  <si>
    <t>BUCOMAXILO</t>
  </si>
  <si>
    <t>Reconstrução Total de Maxila com Enxerto Osseo Autogeno</t>
  </si>
  <si>
    <t>ANESTESIA</t>
  </si>
  <si>
    <t>Vasectomia</t>
  </si>
  <si>
    <t>Radioablação (realizado no CRCAMP, somente pós no HVC)</t>
  </si>
  <si>
    <t>01 trocater</t>
  </si>
  <si>
    <t>Implante cirurgico de catéter de longa permancência</t>
  </si>
  <si>
    <t>Retirada cirúrgica de cateter de longa permanência</t>
  </si>
  <si>
    <t>Simpatectomia por vdeotoracoscopia</t>
  </si>
  <si>
    <t>Varizes - Tratamento Cirurgico</t>
  </si>
  <si>
    <t>VASCULAR</t>
  </si>
  <si>
    <t>Geral</t>
  </si>
  <si>
    <t>Angioplastia coronariana</t>
  </si>
  <si>
    <t>Parotidectomia com esvaziamento</t>
  </si>
  <si>
    <t>Ressecção de tumor de glândula sub-mandibular</t>
  </si>
  <si>
    <t>Tireoidectomia Total</t>
  </si>
  <si>
    <t>CABEÇA E PESCOÇO</t>
  </si>
  <si>
    <t>Fissurectomia com ou sem esfincterotomia</t>
  </si>
  <si>
    <t>Fistulectomia anal</t>
  </si>
  <si>
    <t>Local</t>
  </si>
  <si>
    <t>Septoplastia + Tubinectomia</t>
  </si>
  <si>
    <t>Septoplastia + Sinusectomia</t>
  </si>
  <si>
    <t>Septoplastia + Tubinectomia + Sinusectomia</t>
  </si>
  <si>
    <t>51030179 / 51030209</t>
  </si>
  <si>
    <t>51030179 / 30502322</t>
  </si>
  <si>
    <t>Cistoscopia e/ou uretroscopia</t>
  </si>
  <si>
    <t>Hidrocele: correção cirúrgica</t>
  </si>
  <si>
    <t>RTU de Bexiga</t>
  </si>
  <si>
    <t>RTU de Próstata</t>
  </si>
  <si>
    <t>Reversão de vasectomia (Vasostomia)</t>
  </si>
  <si>
    <t>Cerclagem do Colo Uterino</t>
  </si>
  <si>
    <t>Exerese de nódulo de mama</t>
  </si>
  <si>
    <t>Histeroscopia diagnóstica</t>
  </si>
  <si>
    <t>Histeroscopia cirurgica com ressectoscopio monopolar</t>
  </si>
  <si>
    <t>Histerectomia total / abdominal</t>
  </si>
  <si>
    <t>Histerectomia Total Laparoscopia</t>
  </si>
  <si>
    <t>Inserção de DIU</t>
  </si>
  <si>
    <t>Ooforectomia ou Ooforoplastia (ovário)</t>
  </si>
  <si>
    <t>GINECOLOGIA</t>
  </si>
  <si>
    <t>Sedação</t>
  </si>
  <si>
    <t xml:space="preserve">Curetagem </t>
  </si>
  <si>
    <t xml:space="preserve">Artroplastia do Joelho </t>
  </si>
  <si>
    <t>ORTOPEDIA</t>
  </si>
  <si>
    <t>Day</t>
  </si>
  <si>
    <t>Exclui Marca-passo</t>
  </si>
  <si>
    <t>Implante de marca-passo bicameral</t>
  </si>
  <si>
    <t>Troca de Gerador</t>
  </si>
  <si>
    <t>Exclui Gerador</t>
  </si>
  <si>
    <t>Exclui enxerto</t>
  </si>
  <si>
    <t>até 2 Fleboextrator descartável</t>
  </si>
  <si>
    <t>Código AMB</t>
  </si>
  <si>
    <t>Código Tuss</t>
  </si>
  <si>
    <t>Implante de prótese peniana Semi Rígida</t>
  </si>
  <si>
    <t>Implante de Duplo J</t>
  </si>
  <si>
    <t>Exclui Duplo J</t>
  </si>
  <si>
    <t xml:space="preserve">04 cartuchos hemolock </t>
  </si>
  <si>
    <t>Biópsia Unilateral de Testículo</t>
  </si>
  <si>
    <t>Ureterorrenolitotripsia Flexível Unilateral</t>
  </si>
  <si>
    <t>Varicocele Unilateral - Correção Cirúrgica</t>
  </si>
  <si>
    <t>Nefrectomia Total Unilateral</t>
  </si>
  <si>
    <t>Nefrolitotripsia Percutânea Unilateral</t>
  </si>
  <si>
    <t>Retirada Endoscopica de Cateter Duplo J</t>
  </si>
  <si>
    <t>02 trocater (suprimed ou Johnson)</t>
  </si>
  <si>
    <t>Ureterorrenolitotripsia Rígida Unilateral</t>
  </si>
  <si>
    <t>01 bainha Flexivel, 01 bomba de irrigação, 01 dornia, 01 duplo J, 01 Fibra reprocessada e 02 fios guia (Boston ou Cook)</t>
  </si>
  <si>
    <t>01 dornia, 01 duplo J, 01 Fibra reprocessada e 02 fios guia (Boston ou Cook)</t>
  </si>
  <si>
    <t>1 fio guia, 01  Duplo J</t>
  </si>
  <si>
    <t>Qualquer Tipo</t>
  </si>
  <si>
    <t>Exclui Prótese</t>
  </si>
  <si>
    <t>Exclui Fibra Descartável</t>
  </si>
  <si>
    <t>Refluxo gastroesofágico - tratamento cirúrgico (Hérnia de hiato) por
videolaparoscopia</t>
  </si>
  <si>
    <t>Herniorrafia inguinal - unilateral por videolaparoscopia</t>
  </si>
  <si>
    <t>01 kit Amplatz, 01 Agulha de punção, 01 fio Guia, 01 sonda Ureteral, 01 duplo J  (Boston ou Cook)</t>
  </si>
  <si>
    <t>02 trocateres, 01 cartucho com 6 clips, 1 agulha de verres , 01 tesoura de coagulação</t>
  </si>
  <si>
    <t>Alça Resecção Reprocessada</t>
  </si>
  <si>
    <t>Com DIU Merina</t>
  </si>
  <si>
    <t>01 trocater, 01 agulha de Verres</t>
  </si>
  <si>
    <t>Laparoscopia Cirurgica para Miomectomia, Salpingectomia e Ooforectomia</t>
  </si>
  <si>
    <t>01 trocater, 01 agulha de Verres, 01 tesoura Coagulação</t>
  </si>
  <si>
    <t>Laparoscopia Ginecologica Diagnóstica (sem tesoura descartável )</t>
  </si>
  <si>
    <t xml:space="preserve">3 Fios Mononylon </t>
  </si>
  <si>
    <t>2 trocater, 01 ultracison, 01 agulha veres, 04 cartuchos Hemolok</t>
  </si>
  <si>
    <t>Uretrotomia Interna</t>
  </si>
  <si>
    <t>Nefrectomia total unilateral por videolaparoscopia</t>
  </si>
  <si>
    <t>Geral ou Sedação</t>
  </si>
  <si>
    <t>Sinusectomia maxilar - via endonasal por videoendoscopia</t>
  </si>
  <si>
    <t>Turbinectomia ou turbinoplastia</t>
  </si>
  <si>
    <t>51030179 / 51030209 / 30502322</t>
  </si>
  <si>
    <t>Amigdalectomia das palatinas</t>
  </si>
  <si>
    <t>Frenotomia lingual</t>
  </si>
  <si>
    <t>Microcirurgia para ressecção de papiloma (Microcirurgia de Laringe)</t>
  </si>
  <si>
    <t>Exclui  hemostático, OPME</t>
  </si>
  <si>
    <t>Exlui OPME</t>
  </si>
  <si>
    <t>Exclui OPME</t>
  </si>
  <si>
    <t>Exclui Anatomo</t>
  </si>
  <si>
    <t>Exclui tela e Sling</t>
  </si>
  <si>
    <t>Exclui OPME e Anatomo</t>
  </si>
  <si>
    <t>Exclui OPME, Anatomo e  biópsia por congelação</t>
  </si>
  <si>
    <t>Meniscectomia - um menisco</t>
  </si>
  <si>
    <t>Reconstrução, retencionamento ou reforço do ligamento cruzado anterior ou posterior</t>
  </si>
  <si>
    <t>Instabilidade multidirecional (ombro)</t>
  </si>
  <si>
    <t>Ruptura do manguito rotador (ombro)</t>
  </si>
  <si>
    <t>Luxação gleno-umeral (Ombro)</t>
  </si>
  <si>
    <t>Artroplastia (qualquer técnica ou versão de quadril) - tratamento cirúrgico</t>
  </si>
  <si>
    <t>Local / Sedação</t>
  </si>
  <si>
    <t>01 Grampeador PPH ou 01 dispositivo THD</t>
  </si>
  <si>
    <t xml:space="preserve">Exclui OPME, Anatomo e  biópsia </t>
  </si>
  <si>
    <t>01 trocater, 01 tela Prolene 15x15, , 01 grampeador Hernia, tesoura permanente</t>
  </si>
  <si>
    <t>Peridural</t>
  </si>
  <si>
    <t>01 equipo de bomba, 01 lamina de Shaver</t>
  </si>
  <si>
    <t>Exclui OPME, UTI, hemoderivado</t>
  </si>
  <si>
    <t>Raqui / Sedação</t>
  </si>
  <si>
    <t>Sedação /  Raqui</t>
  </si>
  <si>
    <t>Exclui OPME,  Monitorização, hemostático e biópsia por congelação</t>
  </si>
  <si>
    <t>Exclui demais OPMEs e anatomo</t>
  </si>
  <si>
    <t>1 trocater + 1 tesoura permanente</t>
  </si>
  <si>
    <t xml:space="preserve">01 tela de prolene 15 x 15 </t>
  </si>
  <si>
    <t>Exclui Nutrição parenteral, anatomo e OPME</t>
  </si>
  <si>
    <t>Peridural/ Raqui</t>
  </si>
  <si>
    <t>qualquer Tipo</t>
  </si>
  <si>
    <t>02 trocater, 1 agulha de verres , 01 tesoura de coagulação, 01 manipulador uterino</t>
  </si>
  <si>
    <t>Exclui demais OPMEs, Anatomo,  biópsia por congelação e Morcelador</t>
  </si>
  <si>
    <t>Exclui anatomo</t>
  </si>
  <si>
    <t>Exclui Anatomo, Morcelador e endopouch</t>
  </si>
  <si>
    <t>Exclui demais OPMEs</t>
  </si>
  <si>
    <t>Timpanotomia para tubo de ventilação unilateral</t>
  </si>
  <si>
    <t>01 Port-a-Cath BBraun ou Life Port</t>
  </si>
  <si>
    <t>01 Fio Zipwire; 02 Cateter diagnóstico + 01 introdutor</t>
  </si>
  <si>
    <t>antibiótico terapia profilática, 01 plantão médico UTI</t>
  </si>
  <si>
    <t>CARDIOVASCULAR</t>
  </si>
  <si>
    <t>Exclui Stent</t>
  </si>
  <si>
    <t>Avaliação fisiológica da gravidade de obstruções (cateter ou guia)</t>
  </si>
  <si>
    <t xml:space="preserve">Osteotomia Tipo Lefort I - Avanço Maxilar </t>
  </si>
  <si>
    <t>Septoplastia + Amigdalectomia</t>
  </si>
  <si>
    <t>51030179 / 51050021</t>
  </si>
  <si>
    <t>Amigdalectomia + Adenoidectomia</t>
  </si>
  <si>
    <t>1 apto + 1 UTI</t>
  </si>
  <si>
    <t>Rizotomia percutânea por segmento - qualquer método</t>
  </si>
  <si>
    <t>-</t>
  </si>
  <si>
    <t>Tempo Sala</t>
  </si>
  <si>
    <t>Boston</t>
  </si>
  <si>
    <t>Estoque</t>
  </si>
  <si>
    <t>Johnson OU Medtronik</t>
  </si>
  <si>
    <t>PPH: Johnson OU Medtronik  /  THD: Siltace</t>
  </si>
  <si>
    <t>Tela Estoque</t>
  </si>
  <si>
    <t>01 Endogrampeador de 45; 07 Cargas;  01 trocater;  01 Tesoura de Coagulação</t>
  </si>
  <si>
    <t>Kits Johnson OU Kit Medtronik</t>
  </si>
  <si>
    <t>01 grampeador linear TCL;  01 carga para grampeador</t>
  </si>
  <si>
    <t>Boston OU Cook  Allent OU Handle</t>
  </si>
  <si>
    <t xml:space="preserve"> Boston OU Abbot  OU Terumo</t>
  </si>
  <si>
    <t>Boston OU Abbot</t>
  </si>
  <si>
    <t>Johnson OU Medtronik  / Tela Estoque</t>
  </si>
  <si>
    <t>Johnson OU Medtronik e Cartucho Estoque</t>
  </si>
  <si>
    <t>Fio Guia e introdutor:  Boston OU Abbot ou Terumo  / Pressure:  Vitoria Hospitalar</t>
  </si>
  <si>
    <t>Cateter Atllantis:  Boston / Fio Guia, Cateter, introdutor Boston OU Abbot OU Terumo</t>
  </si>
  <si>
    <t>BBraun OU Life Port</t>
  </si>
  <si>
    <t>3 Apto + 1 UTI</t>
  </si>
  <si>
    <t>4 Apto + 1 UTI</t>
  </si>
  <si>
    <t>Exclu laser e afins, OPME, hemostático e anatomo</t>
  </si>
  <si>
    <t>Fornecedor Homologado - itens inclusos</t>
  </si>
  <si>
    <t>01 Dreno Blake*</t>
  </si>
  <si>
    <t>Tubo de Ventilação Armstrong*</t>
  </si>
  <si>
    <t>* Dreno Blake item de Estoque</t>
  </si>
  <si>
    <t>*Tubo de Ventilação Armstrong item de Estoque</t>
  </si>
  <si>
    <t>Life Port OU Bbraun</t>
  </si>
  <si>
    <t>Johnson OU Medtronik, exceto Manipulador Multimed</t>
  </si>
  <si>
    <t>Johnson OU Prime OU Smith Nephew OU Imact</t>
  </si>
  <si>
    <t>Laqueadura tubária</t>
  </si>
  <si>
    <t>Laqueadura tubária laparoscópica</t>
  </si>
  <si>
    <t>Código</t>
  </si>
  <si>
    <t>Parotidectomia total com conservação do nervo facial</t>
  </si>
  <si>
    <t>30212057 / 30213053</t>
  </si>
  <si>
    <t>Esvaziamento Cervical / Tireoidectomia  Total</t>
  </si>
  <si>
    <t>Colecistectomia  sem  Colangiografia por videolaparoscopia</t>
  </si>
  <si>
    <t>Colecistectomia com Colangiografia por videolaparoscopia</t>
  </si>
  <si>
    <r>
      <t>Colectomia parcial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sem colostomia por videolaparoscopia</t>
    </r>
  </si>
  <si>
    <t>Hemorroidectomia aberta ou fechada, com ou sem esfincterotomia (com grampeador ou dispositivo de desarterialização)</t>
  </si>
  <si>
    <t>Incontinência urinária - "sling" vaginal ou abdominal</t>
  </si>
  <si>
    <t>31303250 ou 31304087 ou 31305032</t>
  </si>
  <si>
    <t>30501369 +  30501458</t>
  </si>
  <si>
    <t>30733057 /+30733073</t>
  </si>
  <si>
    <t>Meniscectomia  +  Reconstrução, retencionamento ou reforço do ligamento cruzado anterior ou posterior</t>
  </si>
  <si>
    <t>30501369 + 30502322</t>
  </si>
  <si>
    <t>30501369 +  30205050</t>
  </si>
  <si>
    <t>30501369 + 30501458 + 30502322</t>
  </si>
  <si>
    <t>Fístula Arteriovenosa direta</t>
  </si>
  <si>
    <t>Herniorrafia Inguinal No Rn Ou Lactente</t>
  </si>
  <si>
    <t xml:space="preserve">4 Apto </t>
  </si>
  <si>
    <t xml:space="preserve">3 Apto </t>
  </si>
  <si>
    <t>antibiótico terapia profilática</t>
  </si>
  <si>
    <t>31206050 / 31206034</t>
  </si>
  <si>
    <t>Broncoscopia</t>
  </si>
  <si>
    <t>Pneumo</t>
  </si>
  <si>
    <t>Sistema de Equipamentos e Instrumentos para Cirurgia de Holep</t>
  </si>
  <si>
    <t>Russer ou Multimed</t>
  </si>
  <si>
    <t>Ressecção Prostata - Rolep - Rolep</t>
  </si>
  <si>
    <t xml:space="preserve">Eletrocoagulação de lesões cutâneas  /  Biópsia peniana       </t>
  </si>
  <si>
    <t>30206227 OU 30206219</t>
  </si>
  <si>
    <t>Microcirurgia com uso de laser para ressecção de lesões  ( Laser não incluso )</t>
  </si>
  <si>
    <t>51060078 OU 51060086</t>
  </si>
  <si>
    <t>56120087 /  56120036</t>
  </si>
  <si>
    <t xml:space="preserve">Bloqueio Terapeutico </t>
  </si>
  <si>
    <t>Vera Cruz Hospital</t>
  </si>
  <si>
    <t>Vera Cruz Casa Saude</t>
  </si>
  <si>
    <t>não disponivel</t>
  </si>
  <si>
    <t>AMBULATORIAL
(setor sem diária)</t>
  </si>
  <si>
    <t>Anatomo Patologico Multipat</t>
  </si>
  <si>
    <t>1 Introdutor, 2 Fios guia, 1 Incor, 1 Cateter balão, 1 dipositivo de pressão e Honorário médico do médico executor (equipe interna)</t>
  </si>
  <si>
    <r>
      <t xml:space="preserve">01 Fio Guia, 01 Pressure wire, 01 introdutor e </t>
    </r>
    <r>
      <rPr>
        <sz val="10"/>
        <rFont val="Calibri"/>
        <family val="2"/>
      </rPr>
      <t>Honorário médico do médico executor</t>
    </r>
    <r>
      <rPr>
        <sz val="10"/>
        <rFont val="Calibri"/>
        <family val="2"/>
        <scheme val="minor"/>
      </rPr>
      <t xml:space="preserve"> (equipe interna)</t>
    </r>
  </si>
  <si>
    <r>
      <t xml:space="preserve">01 fio guia 0,035 x 150;  02 Cateter impluse, 01 introdutor e </t>
    </r>
    <r>
      <rPr>
        <sz val="10"/>
        <rFont val="Calibri"/>
        <family val="2"/>
      </rPr>
      <t>Honorário médico do médico executor</t>
    </r>
    <r>
      <rPr>
        <sz val="10"/>
        <rFont val="Calibri"/>
        <family val="2"/>
        <scheme val="minor"/>
      </rPr>
      <t xml:space="preserve"> (equipe interna)</t>
    </r>
  </si>
  <si>
    <r>
      <t xml:space="preserve">1 Cateter Atlantis 45mhz rotacional - Boston; 1 dreno de rotação; 1 fio guia; 01 cateter diagnostico; 01 introdutor e </t>
    </r>
    <r>
      <rPr>
        <sz val="10"/>
        <rFont val="Calibri"/>
        <family val="2"/>
      </rPr>
      <t>Honorário médico do médico executor</t>
    </r>
    <r>
      <rPr>
        <sz val="10"/>
        <rFont val="Calibri"/>
        <family val="2"/>
        <scheme val="minor"/>
      </rPr>
      <t xml:space="preserve"> (equipe interna)</t>
    </r>
  </si>
  <si>
    <t>R$ 700,00 (não tumoral)
R$ 1.450,00 (tumoral)</t>
  </si>
  <si>
    <t>R$ 700,00 (por mioma)
R$ 1450,00 (Tumoral)</t>
  </si>
  <si>
    <t>700,00 (placenta)</t>
  </si>
  <si>
    <t>DERMATOLOGIA</t>
  </si>
  <si>
    <t>Cirurgia micrografica de Mohs</t>
  </si>
  <si>
    <t>verificar</t>
  </si>
  <si>
    <t>Interno</t>
  </si>
  <si>
    <t>Adenoidectomia</t>
  </si>
  <si>
    <t>MODELO SUPRI</t>
  </si>
  <si>
    <t>Colonoscopia + Endoscopia</t>
  </si>
  <si>
    <t>Colonoscopia + Endoscopia -  com Polipectomia</t>
  </si>
  <si>
    <r>
      <t>Colectomia parcial</t>
    </r>
    <r>
      <rPr>
        <b/>
        <sz val="10"/>
        <rFont val="Calibri"/>
        <family val="2"/>
      </rPr>
      <t xml:space="preserve"> COM</t>
    </r>
    <r>
      <rPr>
        <sz val="10"/>
        <rFont val="Calibri"/>
        <family val="2"/>
      </rPr>
      <t xml:space="preserve"> colostomia por videolaparoscopia</t>
    </r>
  </si>
  <si>
    <r>
      <t xml:space="preserve">Colectomia parcial </t>
    </r>
    <r>
      <rPr>
        <b/>
        <sz val="10"/>
        <rFont val="Calibri"/>
        <family val="2"/>
        <scheme val="minor"/>
      </rPr>
      <t>COM</t>
    </r>
    <r>
      <rPr>
        <sz val="10"/>
        <rFont val="Calibri"/>
        <family val="2"/>
      </rPr>
      <t xml:space="preserve"> colostomia</t>
    </r>
    <r>
      <rPr>
        <sz val="10"/>
        <rFont val="Calibri"/>
        <family val="2"/>
        <scheme val="minor"/>
      </rPr>
      <t xml:space="preserve"> (convencional)</t>
    </r>
  </si>
  <si>
    <r>
      <t xml:space="preserve">Colectomia parcial </t>
    </r>
    <r>
      <rPr>
        <sz val="10"/>
        <rFont val="Calibri"/>
        <family val="2"/>
      </rPr>
      <t>sem colostomia</t>
    </r>
    <r>
      <rPr>
        <sz val="10"/>
        <rFont val="Calibri"/>
        <family val="2"/>
        <scheme val="minor"/>
      </rPr>
      <t xml:space="preserve"> (convencional)</t>
    </r>
  </si>
  <si>
    <t>Colectomia parcial sem colostomia (convencional)</t>
  </si>
  <si>
    <t>So Base</t>
  </si>
  <si>
    <t>Anatomo Patologico Multipat
(duuvida ligar no Multipat)</t>
  </si>
  <si>
    <t>Janeiro - 2024.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</si>
</sst>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h:mm;@"/>
    <numFmt numFmtId="165" formatCode="00000000"/>
  </numFmts>
  <fonts count="19" x14ac:knownFonts="1"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0"/>
      <color theme="0"/>
      <name val="Lucida Sans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4C4AD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72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0" fillId="2" borderId="0" xfId="0" applyFill="1"/>
    <xf numFmtId="4" fontId="7" fillId="0" borderId="0" xfId="0" applyNumberFormat="1" applyFont="1" applyAlignment="1">
      <alignment horizontal="right"/>
    </xf>
    <xf numFmtId="164" fontId="0" fillId="0" borderId="0" xfId="0" applyNumberFormat="1"/>
    <xf numFmtId="4" fontId="1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4" fontId="8" fillId="0" borderId="0" xfId="0" applyNumberFormat="1" applyFont="1"/>
    <xf numFmtId="0" fontId="0" fillId="0" borderId="0" xfId="0" applyAlignment="1">
      <alignment horizontal="left"/>
    </xf>
    <xf numFmtId="0" fontId="6" fillId="2" borderId="0" xfId="0" applyFont="1" applyFill="1"/>
    <xf numFmtId="0" fontId="12" fillId="2" borderId="0" xfId="0" applyFont="1" applyFill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" fontId="9" fillId="2" borderId="1" xfId="2" applyNumberFormat="1" applyFont="1" applyFill="1" applyBorder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 wrapText="1"/>
    </xf>
    <xf numFmtId="0" fontId="8" fillId="2" borderId="1" xfId="0" quotePrefix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9" fillId="2" borderId="1" xfId="0" quotePrefix="1" applyFont="1" applyFill="1" applyBorder="1" applyAlignment="1">
      <alignment horizontal="center" vertical="center" wrapText="1"/>
    </xf>
    <xf numFmtId="43" fontId="9" fillId="2" borderId="1" xfId="2" applyFont="1" applyFill="1" applyBorder="1" applyAlignment="1">
      <alignment horizontal="center" vertical="center" wrapText="1"/>
    </xf>
    <xf numFmtId="0" fontId="8" fillId="2" borderId="1" xfId="0" quotePrefix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 wrapText="1"/>
    </xf>
    <xf numFmtId="43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164" fontId="9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44" fontId="8" fillId="2" borderId="1" xfId="1" applyFont="1" applyFill="1" applyBorder="1" applyAlignment="1">
      <alignment horizontal="center" vertical="center"/>
    </xf>
    <xf numFmtId="44" fontId="9" fillId="2" borderId="1" xfId="1" applyFont="1" applyFill="1" applyBorder="1" applyAlignment="1">
      <alignment vertical="center"/>
    </xf>
    <xf numFmtId="44" fontId="0" fillId="0" borderId="0" xfId="0" applyNumberFormat="1"/>
    <xf numFmtId="0" fontId="15" fillId="0" borderId="0" xfId="0" applyFont="1" applyAlignment="1">
      <alignment vertical="center"/>
    </xf>
    <xf numFmtId="0" fontId="10" fillId="3" borderId="1" xfId="0" applyFont="1" applyFill="1" applyBorder="1" applyAlignment="1">
      <alignment horizontal="center" vertical="center" wrapText="1"/>
    </xf>
    <xf numFmtId="0" fontId="6" fillId="0" borderId="0" xfId="0" applyFont="1"/>
    <xf numFmtId="44" fontId="8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4" fontId="9" fillId="2" borderId="1" xfId="1" applyFont="1" applyFill="1" applyBorder="1" applyAlignment="1">
      <alignment horizontal="right" vertical="center" wrapText="1"/>
    </xf>
    <xf numFmtId="44" fontId="9" fillId="2" borderId="1" xfId="1" applyFont="1" applyFill="1" applyBorder="1" applyAlignment="1">
      <alignment horizontal="center" vertical="center" wrapText="1"/>
    </xf>
    <xf numFmtId="44" fontId="0" fillId="0" borderId="0" xfId="1" applyFont="1"/>
    <xf numFmtId="44" fontId="10" fillId="3" borderId="1" xfId="1" applyFont="1" applyFill="1" applyBorder="1" applyAlignment="1">
      <alignment horizontal="center" vertical="center" wrapText="1"/>
    </xf>
    <xf numFmtId="44" fontId="9" fillId="2" borderId="0" xfId="1" applyFont="1" applyFill="1" applyAlignment="1">
      <alignment horizontal="center" vertical="center" wrapText="1"/>
    </xf>
    <xf numFmtId="44" fontId="8" fillId="0" borderId="0" xfId="1" applyFont="1" applyFill="1" applyAlignment="1">
      <alignment vertical="center"/>
    </xf>
    <xf numFmtId="0" fontId="8" fillId="2" borderId="1" xfId="0" applyFont="1" applyFill="1" applyBorder="1" applyAlignment="1">
      <alignment horizontal="left" vertical="center" wrapText="1"/>
    </xf>
    <xf numFmtId="44" fontId="8" fillId="2" borderId="1" xfId="0" applyNumberFormat="1" applyFont="1" applyFill="1" applyBorder="1" applyAlignment="1">
      <alignment horizontal="center" vertical="center" wrapText="1"/>
    </xf>
    <xf numFmtId="44" fontId="8" fillId="0" borderId="0" xfId="1" applyFont="1" applyAlignment="1">
      <alignment vertical="center"/>
    </xf>
    <xf numFmtId="0" fontId="9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44" fontId="8" fillId="2" borderId="0" xfId="0" applyNumberFormat="1" applyFont="1" applyFill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quotePrefix="1" applyFont="1" applyBorder="1" applyAlignment="1">
      <alignment horizontal="center" vertical="center" wrapText="1"/>
    </xf>
    <xf numFmtId="44" fontId="11" fillId="0" borderId="0" xfId="1" applyFont="1" applyFill="1" applyBorder="1" applyAlignment="1">
      <alignment vertical="center"/>
    </xf>
    <xf numFmtId="44" fontId="11" fillId="0" borderId="0" xfId="0" applyNumberFormat="1" applyFont="1" applyAlignment="1">
      <alignment horizontal="center" vertical="center"/>
    </xf>
    <xf numFmtId="44" fontId="11" fillId="4" borderId="1" xfId="1" applyFont="1" applyFill="1" applyBorder="1" applyAlignment="1">
      <alignment vertical="center"/>
    </xf>
    <xf numFmtId="44" fontId="11" fillId="4" borderId="1" xfId="1" applyFont="1" applyFill="1" applyBorder="1" applyAlignment="1">
      <alignment horizontal="center" vertical="center"/>
    </xf>
    <xf numFmtId="44" fontId="11" fillId="5" borderId="1" xfId="0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49" fontId="18" fillId="7" borderId="2" xfId="1" applyNumberFormat="1" applyFont="1" applyFill="1" applyBorder="1" applyAlignment="1">
      <alignment horizontal="center" vertical="center"/>
    </xf>
  </cellXfs>
  <cellStyles count="3">
    <cellStyle name="Moeda" xfId="1" builtinId="4"/>
    <cellStyle name="Normal" xfId="0" builtinId="0"/>
    <cellStyle name="Vírgula" xfId="2" builtinId="3"/>
  </cellStyles>
  <dxfs count="0"/>
  <tableStyles count="0" defaultTableStyle="TableStyleMedium2" defaultPivotStyle="PivotStyleLight16"/>
  <colors>
    <mruColors>
      <color rgb="FF04C4AD"/>
      <color rgb="FF0EE0CC"/>
      <color rgb="FF0CB8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hyperlink" Target="#TABEL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183984</xdr:colOff>
      <xdr:row>1</xdr:row>
      <xdr:rowOff>90237</xdr:rowOff>
    </xdr:from>
    <xdr:to>
      <xdr:col>11</xdr:col>
      <xdr:colOff>2355684</xdr:colOff>
      <xdr:row>40</xdr:row>
      <xdr:rowOff>57150</xdr:rowOff>
    </xdr:to>
    <xdr:pic>
      <xdr:nvPicPr>
        <xdr:cNvPr id="22802" name="Picture 1">
          <a:extLst>
            <a:ext uri="{FF2B5EF4-FFF2-40B4-BE49-F238E27FC236}">
              <a16:creationId xmlns:a16="http://schemas.microsoft.com/office/drawing/2014/main" id="{00000000-0008-0000-0100-000012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0037" y="90237"/>
          <a:ext cx="4898858" cy="78977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571500</xdr:colOff>
      <xdr:row>1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81050" y="1157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1</xdr:col>
      <xdr:colOff>119312</xdr:colOff>
      <xdr:row>6</xdr:row>
      <xdr:rowOff>128834</xdr:rowOff>
    </xdr:from>
    <xdr:to>
      <xdr:col>13</xdr:col>
      <xdr:colOff>140369</xdr:colOff>
      <xdr:row>107</xdr:row>
      <xdr:rowOff>60157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29865" y="1582650"/>
          <a:ext cx="11691688" cy="191718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 b="1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1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Prezado(a) Dr(a) !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Disponibilizamos aqui nossa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tabela de Preços Padronizados do Hospital Vera Cruz 2024 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Objetivo é oferecer melhores condições e formas de pagamento ao seu paciente, e com isso  tornar mais simples o seu dia-a-dia.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informações apresentadas são de uso restrito aos médicos do Corpo Clinico do Hospital Vera Cruz, sendo vetada a distribuição a terceiros. </a:t>
          </a:r>
          <a:endParaRPr lang="pt-BR">
            <a:effectLst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Vera cruz Hospital,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pode suspender, sem prévio aviso, temporária ou definitivamente, a aplicação dos valores  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e/ou alterar as premissas aqui apresentadas.</a:t>
          </a:r>
          <a:endParaRPr lang="pt-BR">
            <a:effectLst/>
          </a:endParaRPr>
        </a:p>
        <a:p>
          <a:endParaRPr lang="pt-BR" sz="110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 u="sng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- Instruções Gerais e Co</a:t>
          </a:r>
          <a:r>
            <a:rPr lang="pt-BR" sz="1100" b="1" u="sng" baseline="0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mposição dos pacotes</a:t>
          </a:r>
          <a:r>
            <a:rPr lang="pt-BR" sz="1100" b="1" u="sng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 valor deste orçamento (Pacote) está previsto diária hospitalar (exceto para procedimento ambulatorial, onde a alta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ocorre logo apos recuperação do centro cirurgico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), taxas de centro cirúrgico, material/medicação uso comum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habitual ao procedimento. Também já incluso as refeições para o paciente e para o acompanhante se procedimento for em carater de internaçao.</a:t>
          </a: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A diária hospitalar vence às 10:00 horas do dia subsequente à internação, independente do horário da internação. Para procedimento com previsão de Day Hospital a alta deverá ser até às 19:00 horas. Para procedimento ambulatorial não está previsto internação.</a:t>
          </a: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Quando ocorrer complicações ou intercorrências não habituais, tão quais diárias ou procedimentos adicionais, este orçamento perde a validade e a conta hospitalar será cobrado de forma aberta, ou seja, na totalidade dos gastos e de acordo com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Tabela Particular Vigente (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formato fee for service).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Na hipótese de haver utilização de materiais excedentes aos previstos ou não inclusos no pacote, será cobrado adicionalmente no fechamento da conta hospitalar.</a:t>
          </a:r>
        </a:p>
        <a:p>
          <a:pPr marL="457200" lvl="1" indent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- Na hipótese de ocorrer alta antes dos dias previstos no pacote, não será feita devolução da diferença, uma vez que trata-se de pacote.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Orçamento será válido por 30 dias</a:t>
          </a:r>
          <a:r>
            <a:rPr lang="pt-BR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 data da emissão</a:t>
          </a:r>
          <a:r>
            <a:rPr lang="pt-B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podendo o Vera Cruz, a qualquer momento, suspender ou alterar os valores  e condições aqui apresentadas. </a:t>
          </a:r>
          <a:r>
            <a:rPr lang="pt-BR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Caso o procedimento seja agendado para ser realizado após 30 dias da data do orçamento, o valor estará sugeito a alteração e seguira a tabela vigênte na data do procedimento ( nesse caso, o orcamento será conforme o disponivel no site do hospital ).</a:t>
          </a:r>
          <a:endParaRPr lang="pt-BR" sz="1100">
            <a:effectLst/>
          </a:endParaRPr>
        </a:p>
        <a:p>
          <a:pPr lvl="1"/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Os valores dos Preços Padronizados são válido para procedimentos Eletivos, perdendo a validade para internação de urgência.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Tempo Sala de Centro Cirurgico:</a:t>
          </a:r>
        </a:p>
        <a:p>
          <a:pPr marL="914400" marR="0" lvl="2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tempo cirúrgico é contado pelo tempo cirurgico. Excedido o tempo estipulado será cobrada uma taxa adicional de  </a:t>
          </a:r>
          <a:r>
            <a:rPr lang="pt-B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R$ 1.200,00 por hora no Vera Cruz e R$ 1.000,00 na Casa Saúde.</a:t>
          </a:r>
          <a:endParaRPr lang="pt-BR" b="1" i="1">
            <a:effectLst/>
          </a:endParaRPr>
        </a:p>
        <a:p>
          <a:pPr lvl="1"/>
          <a:endParaRPr lang="pt-BR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Procedimentos Associados (todos particulares): obedecem ao seguinte critério: </a:t>
          </a:r>
        </a:p>
        <a:p>
          <a:pPr lvl="1"/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 Será cobrado 100% do procedimento de maior valor + 50% do 2º Procedimento de maior valor + 30%  do 3º Procedimento e demais que ocorrer.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 Tempo sala:  será disponibilizado: 100% do tempo para o procedimento de maior valor e 50% do tempo para os demais procedimentos. A diária não é acumulativa.</a:t>
          </a:r>
          <a:endParaRPr lang="pt-BR">
            <a:effectLst/>
          </a:endParaRPr>
        </a:p>
        <a:p>
          <a:pPr lvl="1"/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Cirurgia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associada pelo convênio em carater de Internação: </a:t>
          </a:r>
        </a:p>
        <a:p>
          <a:pPr lvl="2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paciente que  internar pelo convênio para realizar outro procedimento, desde que previamente autorizado,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 realizar outro procedimento dessa tabela particular no mesmo ato cirúrgico, terá desconto </a:t>
          </a:r>
          <a:r>
            <a:rPr lang="pt-B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</a:t>
          </a:r>
          <a:r>
            <a:rPr lang="pt-B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R$ 790,00 (Vera Cruz) e R$ 630,00 (Casa Saude)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Nesse caso, o Paciente ficará na acomodação de direito do plano (Apartamento ou Leito,  respeitando a regra contratual com o convênio).</a:t>
          </a:r>
        </a:p>
        <a:p>
          <a:pPr lvl="2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Importante: Desconto não é válido para procedimento Ambulatorial.</a:t>
          </a:r>
        </a:p>
        <a:p>
          <a:pPr lvl="1"/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/>
            <a:t>Diária adicional para observação:</a:t>
          </a:r>
        </a:p>
        <a:p>
          <a:pPr marL="914400" marR="0" lvl="2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/>
            <a:t> Caso necessite de 01 diária adicional em Ala,  o valor </a:t>
          </a:r>
          <a:r>
            <a:rPr lang="pt-BR" b="1" i="1"/>
            <a:t>é R$ 2.500,00 Vera Cruz e R$ 2.000,00 Casa Saúde</a:t>
          </a:r>
          <a:r>
            <a:rPr lang="pt-BR"/>
            <a:t>. Para 01 diária adicional em UTI, o valor estimado é </a:t>
          </a:r>
          <a:r>
            <a:rPr lang="pt-BR" b="1" i="1"/>
            <a:t>R$ 6.000,00 Vera Cruz e R$ 4.200,00</a:t>
          </a:r>
          <a:r>
            <a:rPr lang="pt-BR"/>
            <a:t> Casa Saúde. Exceção desses valores para casos em que a necessidade da diária adicional se dá em função de intercorrências clinicas/cirúrgicas ou necessidade de mat/med/terapias de alto custo, nesses casos o pacote perde a validade e a conta será faturada em sua totalidade de acordo com tabela particular vigente (conta aberta).</a:t>
          </a:r>
        </a:p>
        <a:p>
          <a:pPr marL="914400" marR="0" lvl="2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457200" marR="0" lvl="1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 caso de reoperação simples até 1 hora (ex.: para drenagem hematoma), </a:t>
          </a:r>
          <a:r>
            <a:rPr lang="pt-B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dentro da mesma internação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haverá cobrança adicional correspondente a 50% do valor deste orçamento.</a:t>
          </a:r>
          <a:endParaRPr lang="pt-BR" sz="1100">
            <a:effectLst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Serviços inclusos no pacote:</a:t>
          </a:r>
        </a:p>
        <a:p>
          <a:pPr marL="457200" lvl="1" indent="0" rtl="0" eaLnBrk="1" latinLnBrk="0" hangingPunct="1"/>
          <a:r>
            <a:rPr lang="pt-B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Diária Hospitalar, conforme tipo e periodo previsto no respectivo Pacote/procedimento (exceto para procedimento ambulatorial, o qual não comtempla acomodação), assistência enfermagem, material e medicação de uso comum</a:t>
          </a:r>
          <a:r>
            <a:rPr lang="pt-B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ao procedimento.</a:t>
          </a:r>
          <a:endParaRPr lang="pt-BR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457200" lvl="1" indent="0" rtl="0" eaLnBrk="1" latinLnBrk="0" hangingPunct="1"/>
          <a:r>
            <a:rPr lang="pt-B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Centro Cirúrgico: taxa sala e de equipamentos, gases medicinais, material e medicação de uso comum ao procedimento, assistência de enfermagem. </a:t>
          </a:r>
        </a:p>
        <a:p>
          <a:pPr marL="457200" lvl="1" indent="0" rtl="0" eaLnBrk="1" latinLnBrk="0" hangingPunct="1"/>
          <a:r>
            <a:rPr lang="pt-B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Refeição do paciente.</a:t>
          </a:r>
        </a:p>
        <a:p>
          <a:pPr marL="457200" lvl="1" indent="0" rtl="0" eaLnBrk="1" latinLnBrk="0" hangingPunct="1"/>
          <a:r>
            <a:rPr lang="pt-B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Refeição do acompanhante (café</a:t>
          </a:r>
          <a:r>
            <a:rPr lang="pt-B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 manhã, almoço e jantar, desde que paciente esteja na acomodação e faça a refeição ).</a:t>
          </a:r>
          <a:endParaRPr lang="pt-BR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914400" marR="0" lvl="2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Exclusões do Pacote:</a:t>
          </a:r>
          <a:endParaRPr lang="pt-BR">
            <a:effectLst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Não estão inclusos Internações em acomodações de Unidade Semi-Intensiva e UTI, exceto se solicitados previamente e já previstos nesse orçamento.</a:t>
          </a:r>
          <a:endParaRPr lang="pt-BR">
            <a:effectLst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Não estão inclusos Órteses, próteses e materiais especiais, exceto se solicitado previamente e já previstos nesse orçamento. Importante: - Se houver a previsão de uso de Materiais Especiais, estes não podem ser negociados direto com o fornecedor, devem ser disponibilizados via Hospital.</a:t>
          </a:r>
          <a:endParaRPr lang="pt-BR">
            <a:effectLst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 orçamento NÃO estão inclusos: Honorários médicos (*), sangue e hemoderivados, exames ou procedimentos pré-operatórios, exames complementares de diagnose e terapia de qualquer natureza, fisioterapia, anátomo patológico, congelação, nutrição enteral ou parenteral, medicações de alto custo (ex.: imunoglobulina, quimioterápicos, antibióticos, imunobiológicos, antivirais, antifúngicos e surfactantes) , nutrição enteral e parenteral,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 multodiciplinar e outros profissionais que possam ser solicitados. </a:t>
          </a:r>
          <a:endParaRPr lang="pt-BR">
            <a:effectLst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Intercorrências clinicas ou cirurgicas.</a:t>
          </a:r>
          <a:endParaRPr lang="pt-BR">
            <a:effectLst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Honorários Médicos: -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Os honorários médicos deverão ser combinados/negociados diretamente com equipe médica, exceto os honorários que eventualmete já contemplados nesse orçamento. </a:t>
          </a:r>
          <a:endParaRPr lang="pt-BR">
            <a:effectLst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Lembrando que os honorários do anestesista correspondem a 40% do valor do cirurgião 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 devem ser pago separadamente do valor hospitalar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Os demais serviços, se houver, devem ser pagos adicionalmente de acordo com valores e forma de pagamento apresentado pelos respectivos serviços. </a:t>
          </a: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Anatomo Patogogico do Multipat: Deve ser pago ao hospital, adicionalmente 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valor do orçamento orçamento cirurgico hospitalar inicialmente apresentado.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pt-BR" sz="1100" b="1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t-BR" sz="1100" b="1" u="sng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 Instruções Fluxo</a:t>
          </a:r>
          <a:r>
            <a:rPr lang="pt-BR" sz="1100" b="1" u="sng" baseline="0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 u="sng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Financeiras:</a:t>
          </a:r>
        </a:p>
        <a:p>
          <a:endParaRPr lang="pt-BR" sz="110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</a:t>
          </a:r>
          <a:r>
            <a:rPr lang="pt-BR" sz="11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paciente/responsável, após cirurgião ter efetivado o agendamento do procedimento, deve fazer contato com a Tesouraria do Hospital, para alinhar as trataivas financeiras, antes da internação do paciente.</a:t>
          </a:r>
        </a:p>
        <a:p>
          <a:pPr lvl="1"/>
          <a:r>
            <a:rPr lang="pt-B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Vera Cruz Hospital:  </a:t>
          </a:r>
          <a:r>
            <a:rPr lang="pt-BR" sz="1100" b="1" i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secretaria@hospitalveracruz.com.br </a:t>
          </a:r>
          <a:r>
            <a:rPr lang="pt-B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Telefone:  (19) 3734-3145, 3129, 4144, whatsap (19) 99872-2634 (mensagem)</a:t>
          </a:r>
          <a:endParaRPr lang="pt-BR" b="1" i="1">
            <a:effectLst/>
          </a:endParaRPr>
        </a:p>
        <a:p>
          <a:pPr lvl="1"/>
          <a:r>
            <a:rPr lang="pt-B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Casa Saude Hospital: </a:t>
          </a:r>
          <a:r>
            <a:rPr lang="pt-BR" sz="1100" b="1" i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secretaria@casadesaudecampinas.com.br</a:t>
          </a:r>
          <a:r>
            <a:rPr lang="pt-B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Fone (19) 3736-3539, whatsap (19) 99205-5302</a:t>
          </a:r>
          <a:endParaRPr lang="pt-BR" b="1" i="1">
            <a:effectLst/>
          </a:endParaRPr>
        </a:p>
        <a:p>
          <a:pPr marL="914400" lvl="2" indent="0"/>
          <a:endParaRPr lang="pt-BR" sz="1100" b="1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Forma de pagamento:</a:t>
          </a:r>
          <a:r>
            <a:rPr lang="pt-BR" sz="11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lvl="2"/>
          <a:r>
            <a:rPr lang="pt-BR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Tesouraria do Hospital Vera Cruz, entrará em contato em até 03 dias úteis antes da data da internação e apresentará as informações e os formatos de pagamento: </a:t>
          </a:r>
          <a:endParaRPr lang="pt-B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2"/>
          <a:r>
            <a:rPr lang="pt-BR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pt-B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Transferência bancária (TED OU PIX), </a:t>
          </a:r>
          <a:r>
            <a:rPr lang="pt-BR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sendo</a:t>
          </a:r>
          <a:r>
            <a:rPr lang="pt-BR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</a:t>
          </a:r>
          <a:r>
            <a:rPr lang="pt-BR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pre-confirmação de pagamento feita mediante envio do comprovante bancário;</a:t>
          </a:r>
          <a:endParaRPr lang="pt-B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2"/>
          <a:r>
            <a:rPr lang="pt-BR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pt-B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Cartão de Crédito - Será encaminhado link para pagamento</a:t>
          </a:r>
          <a:r>
            <a:rPr lang="pt-BR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 sendo</a:t>
          </a:r>
          <a:r>
            <a:rPr lang="pt-BR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</a:t>
          </a:r>
          <a:r>
            <a:rPr lang="pt-BR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pre-confirmação de pagamento feita mediante envio do comprovante bancário.</a:t>
          </a:r>
          <a:endParaRPr lang="pt-BR">
            <a:effectLst/>
          </a:endParaRPr>
        </a:p>
        <a:p>
          <a:pPr lvl="2"/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2"/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Valor do Anestesista: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ser pago separadamente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do valor hospitalar, de acordo com valores e instruções da Secretaria do hospital.  Tal valor deve ser pago diretamente à equipe de anestesia do respectivo hospital.</a:t>
          </a:r>
        </a:p>
        <a:p>
          <a:pPr lvl="2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lvl="1"/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 que momento pagar:</a:t>
          </a:r>
        </a:p>
        <a:p>
          <a:pPr lvl="2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Procedimentos em caráter de internação: Em até 03 dias úteis antes da internação e mediante envio comprovante bancário.</a:t>
          </a:r>
        </a:p>
        <a:p>
          <a:pPr lvl="2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Obs.: O acerto final, correspondente ao pagamento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gastos adicionais, se houver, deverá ser feito no momento do fechamento da conta hospitalar e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acordo com as instruções da Tesouraria/Secretaria do Hospital.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2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Procedimento ambulatorial (sem internação): A pagar após procedimento na Tesouraria/Secretaria do Hospital.</a:t>
          </a: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lvl="1"/>
          <a:r>
            <a:rPr lang="pt-BR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Demais Orientações Gerais:</a:t>
          </a:r>
          <a:endParaRPr lang="pt-BR" sz="110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A Nota Fiscal será emitida, após a alta, somente em nome do paciente OU do responsável que assinar contrato de internação ou atendimento.</a:t>
          </a: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Não será possível o pagamento com cheque.</a:t>
          </a: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 Honorários médicos, serviços terceirizados, exames de diagnóstico 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não estão inclusos no orçamento, devendo ser pagos separadamente à conta hospitalar, sedo que a Secretaria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passará as instruções de valores e formas de pagamento.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 Nos orçamentos na modalidade de Pacote, não é disponibilizado a descriminação da conta detalhada, apenas é disponibilizado a nota fiscal.</a:t>
          </a:r>
        </a:p>
        <a:p>
          <a:pPr lvl="1"/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457200" lvl="1" indent="0"/>
          <a:r>
            <a:rPr lang="pt-BR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</a:t>
          </a:r>
          <a:r>
            <a:rPr lang="pt-BR" sz="11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pagamento:</a:t>
          </a:r>
          <a:endParaRPr lang="pt-BR" sz="1100" b="1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pt-BR" sz="110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 u="sng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- Nosso Principais Canais</a:t>
          </a:r>
          <a:r>
            <a:rPr lang="pt-BR" sz="1100" b="1" u="sng" baseline="0">
              <a:solidFill>
                <a:srgbClr val="04C4AD"/>
              </a:solidFill>
              <a:effectLst/>
              <a:latin typeface="+mn-lt"/>
              <a:ea typeface="+mn-ea"/>
              <a:cs typeface="+mn-cs"/>
            </a:rPr>
            <a:t> de Acesso:</a:t>
          </a:r>
          <a:endParaRPr lang="pt-BR" sz="1100" b="1" u="sng">
            <a:solidFill>
              <a:srgbClr val="04C4AD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 algn="l"/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Tesouraria/Secretaria: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 (canal acesso paciente/reponsável)</a:t>
          </a: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Vera Cruz Hospital:  </a:t>
          </a:r>
          <a:r>
            <a:rPr lang="pt-B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secretaria@hospitalveracruz.com.br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Telefone:  (19) 3734-3144, 3129, 4144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whatsap (19) 99872-2634 (mensagem)</a:t>
          </a:r>
          <a:endParaRPr lang="pt-BR">
            <a:effectLst/>
          </a:endParaRPr>
        </a:p>
        <a:p>
          <a:pPr lvl="1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Casa Saude Hospital: </a:t>
          </a:r>
          <a:r>
            <a:rPr lang="pt-B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secretaria@casadesaudecampinas.com.br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Fone (19) 3736-3539, whatsap (19) 99205-5302</a:t>
          </a:r>
          <a:endParaRPr lang="pt-BR">
            <a:effectLst/>
          </a:endParaRPr>
        </a:p>
        <a:p>
          <a:pPr lvl="1" algn="l"/>
          <a:endParaRPr lang="pt-BR">
            <a:effectLst/>
          </a:endParaRPr>
        </a:p>
        <a:p>
          <a:pPr lvl="1" algn="l"/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Central de agendamento cirúrgico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</a:p>
        <a:p>
          <a:pPr lvl="1" algn="l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Link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para dar entrada de processo de agendamento/autorização: 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https://www.portalfinx.com.br/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 algn="l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Duvidas e solicitação de acesso ao Portal virtual: e-mail 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central.agendamento@hospitalveracruz.com.br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/ Fone: 3734-3220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lvl="1" algn="l"/>
          <a:endParaRPr lang="pt-BR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 algn="l"/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SAMM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lvl="1" algn="l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Serviço Atendimento Médico e Equipe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Multidiciplinar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(duvidas, sugestões, reclamações)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 algn="l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 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atendimentomedico@hospitalveracruz.com.br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 / Fone 3734-3124</a:t>
          </a:r>
          <a:endParaRPr lang="pt-BR">
            <a:effectLst/>
          </a:endParaRPr>
        </a:p>
        <a:p>
          <a:endParaRPr lang="pt-B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Conte conosco.</a:t>
          </a:r>
          <a:b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Relacionamento Medico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Comercial.</a:t>
          </a:r>
          <a:endParaRPr lang="pt-B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Vera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Cruz Hospital / Vera Cruz Casa de Saude.</a:t>
          </a:r>
          <a:b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pt-BR"/>
          </a:br>
          <a:endParaRPr lang="pt-BR" sz="1100"/>
        </a:p>
      </xdr:txBody>
    </xdr:sp>
    <xdr:clientData/>
  </xdr:twoCellAnchor>
  <xdr:twoCellAnchor editAs="oneCell">
    <xdr:from>
      <xdr:col>1</xdr:col>
      <xdr:colOff>277498</xdr:colOff>
      <xdr:row>1</xdr:row>
      <xdr:rowOff>280737</xdr:rowOff>
    </xdr:from>
    <xdr:to>
      <xdr:col>2</xdr:col>
      <xdr:colOff>508786</xdr:colOff>
      <xdr:row>5</xdr:row>
      <xdr:rowOff>120315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051" y="471237"/>
          <a:ext cx="1524682" cy="1102894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1714498</xdr:colOff>
      <xdr:row>1</xdr:row>
      <xdr:rowOff>391028</xdr:rowOff>
    </xdr:from>
    <xdr:to>
      <xdr:col>13</xdr:col>
      <xdr:colOff>6187</xdr:colOff>
      <xdr:row>5</xdr:row>
      <xdr:rowOff>75805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87E53DC-92D6-4F33-A66E-DD21864F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709" y="391028"/>
          <a:ext cx="1329662" cy="948093"/>
        </a:xfrm>
        <a:prstGeom prst="rect">
          <a:avLst/>
        </a:prstGeom>
      </xdr:spPr>
    </xdr:pic>
    <xdr:clientData/>
  </xdr:twoCellAnchor>
  <xdr:oneCellAnchor>
    <xdr:from>
      <xdr:col>2</xdr:col>
      <xdr:colOff>698383</xdr:colOff>
      <xdr:row>2</xdr:row>
      <xdr:rowOff>71906</xdr:rowOff>
    </xdr:from>
    <xdr:ext cx="7282563" cy="792909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E017F8F3-86AD-4BE7-91DD-90E5D7BDCB54}"/>
            </a:ext>
          </a:extLst>
        </xdr:cNvPr>
        <xdr:cNvSpPr txBox="1">
          <a:spLocks noChangeArrowheads="1"/>
        </xdr:cNvSpPr>
      </xdr:nvSpPr>
      <xdr:spPr bwMode="auto">
        <a:xfrm>
          <a:off x="2202330" y="593274"/>
          <a:ext cx="7282563" cy="792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VERA CRUZ HOSPITAL E CASA SAUDE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4</xdr:col>
      <xdr:colOff>97306</xdr:colOff>
      <xdr:row>2</xdr:row>
      <xdr:rowOff>123824</xdr:rowOff>
    </xdr:from>
    <xdr:ext cx="7282563" cy="381971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2478556" y="638174"/>
          <a:ext cx="7282563" cy="38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no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431283</xdr:colOff>
      <xdr:row>1</xdr:row>
      <xdr:rowOff>66674</xdr:rowOff>
    </xdr:from>
    <xdr:to>
      <xdr:col>3</xdr:col>
      <xdr:colOff>828675</xdr:colOff>
      <xdr:row>5</xdr:row>
      <xdr:rowOff>71751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3" y="257174"/>
          <a:ext cx="1092717" cy="90042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</xdr:row>
      <xdr:rowOff>25906</xdr:rowOff>
    </xdr:from>
    <xdr:to>
      <xdr:col>12</xdr:col>
      <xdr:colOff>485775</xdr:colOff>
      <xdr:row>5</xdr:row>
      <xdr:rowOff>92796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E84DE49-4A40-44B8-BB4B-32034B1EE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216406"/>
          <a:ext cx="1076325" cy="9622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754531</xdr:colOff>
      <xdr:row>3</xdr:row>
      <xdr:rowOff>21891</xdr:rowOff>
    </xdr:from>
    <xdr:ext cx="7282563" cy="4172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2326156" y="726741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431283</xdr:colOff>
      <xdr:row>1</xdr:row>
      <xdr:rowOff>66674</xdr:rowOff>
    </xdr:from>
    <xdr:to>
      <xdr:col>3</xdr:col>
      <xdr:colOff>600075</xdr:colOff>
      <xdr:row>5</xdr:row>
      <xdr:rowOff>100714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3" y="257174"/>
          <a:ext cx="1130817" cy="929390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1</xdr:row>
      <xdr:rowOff>85725</xdr:rowOff>
    </xdr:from>
    <xdr:to>
      <xdr:col>11</xdr:col>
      <xdr:colOff>524278</xdr:colOff>
      <xdr:row>5</xdr:row>
      <xdr:rowOff>178521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9AE9A65-E118-4692-A92B-2BA507112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276225"/>
          <a:ext cx="1105303" cy="9881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4</xdr:col>
      <xdr:colOff>1543050</xdr:colOff>
      <xdr:row>2</xdr:row>
      <xdr:rowOff>2841</xdr:rowOff>
    </xdr:from>
    <xdr:ext cx="6684544" cy="4172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3486150" y="517191"/>
          <a:ext cx="6684544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431283</xdr:colOff>
      <xdr:row>1</xdr:row>
      <xdr:rowOff>38100</xdr:rowOff>
    </xdr:from>
    <xdr:to>
      <xdr:col>4</xdr:col>
      <xdr:colOff>416427</xdr:colOff>
      <xdr:row>4</xdr:row>
      <xdr:rowOff>171450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3" y="228600"/>
          <a:ext cx="1318644" cy="838200"/>
        </a:xfrm>
        <a:prstGeom prst="rect">
          <a:avLst/>
        </a:prstGeom>
      </xdr:spPr>
    </xdr:pic>
    <xdr:clientData/>
  </xdr:twoCellAnchor>
  <xdr:oneCellAnchor>
    <xdr:from>
      <xdr:col>12</xdr:col>
      <xdr:colOff>523875</xdr:colOff>
      <xdr:row>1</xdr:row>
      <xdr:rowOff>0</xdr:rowOff>
    </xdr:from>
    <xdr:ext cx="1000125" cy="826220"/>
    <xdr:pic>
      <xdr:nvPicPr>
        <xdr:cNvPr id="6" name="Imagem 5">
          <a:extLst>
            <a:ext uri="{FF2B5EF4-FFF2-40B4-BE49-F238E27FC236}">
              <a16:creationId xmlns:a16="http://schemas.microsoft.com/office/drawing/2014/main" id="{CF4FDFB7-510A-4A74-9735-E4423221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575" y="190500"/>
          <a:ext cx="1000125" cy="82622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4</xdr:col>
      <xdr:colOff>402106</xdr:colOff>
      <xdr:row>2</xdr:row>
      <xdr:rowOff>59991</xdr:rowOff>
    </xdr:from>
    <xdr:ext cx="7282563" cy="4172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2897656" y="574341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chemeClr val="accent1"/>
              </a:solidFill>
              <a:latin typeface="+mn-lt"/>
            </a:rPr>
            <a:t>     </a:t>
          </a: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590550</xdr:colOff>
      <xdr:row>0</xdr:row>
      <xdr:rowOff>123823</xdr:rowOff>
    </xdr:from>
    <xdr:to>
      <xdr:col>3</xdr:col>
      <xdr:colOff>366174</xdr:colOff>
      <xdr:row>4</xdr:row>
      <xdr:rowOff>123824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123823"/>
          <a:ext cx="1080549" cy="895351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0</xdr:row>
      <xdr:rowOff>142875</xdr:rowOff>
    </xdr:from>
    <xdr:to>
      <xdr:col>12</xdr:col>
      <xdr:colOff>460991</xdr:colOff>
      <xdr:row>4</xdr:row>
      <xdr:rowOff>171451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6244DCE-D4F9-4245-9F4F-6569868A5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5" y="142875"/>
          <a:ext cx="1137266" cy="923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78105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571500</xdr:colOff>
      <xdr:row>1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FF7CFE35-E81F-4A8D-A85E-EC4569ED36BF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135406</xdr:colOff>
      <xdr:row>2</xdr:row>
      <xdr:rowOff>183816</xdr:rowOff>
    </xdr:from>
    <xdr:ext cx="7282563" cy="41723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B59B6C7-5F80-409E-BA86-65F0AF5EB4A6}"/>
            </a:ext>
          </a:extLst>
        </xdr:cNvPr>
        <xdr:cNvSpPr txBox="1">
          <a:spLocks noChangeArrowheads="1"/>
        </xdr:cNvSpPr>
      </xdr:nvSpPr>
      <xdr:spPr bwMode="auto">
        <a:xfrm>
          <a:off x="3154831" y="536241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431283</xdr:colOff>
      <xdr:row>1</xdr:row>
      <xdr:rowOff>0</xdr:rowOff>
    </xdr:from>
    <xdr:to>
      <xdr:col>1</xdr:col>
      <xdr:colOff>1333500</xdr:colOff>
      <xdr:row>5</xdr:row>
      <xdr:rowOff>157550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117201E-0EAB-4D59-B253-216D5C7E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033" y="1504949"/>
          <a:ext cx="902217" cy="1110050"/>
        </a:xfrm>
        <a:prstGeom prst="rect">
          <a:avLst/>
        </a:prstGeom>
      </xdr:spPr>
    </xdr:pic>
    <xdr:clientData/>
  </xdr:twoCellAnchor>
  <xdr:twoCellAnchor editAs="oneCell">
    <xdr:from>
      <xdr:col>9</xdr:col>
      <xdr:colOff>1133475</xdr:colOff>
      <xdr:row>1</xdr:row>
      <xdr:rowOff>80666</xdr:rowOff>
    </xdr:from>
    <xdr:to>
      <xdr:col>11</xdr:col>
      <xdr:colOff>47625</xdr:colOff>
      <xdr:row>4</xdr:row>
      <xdr:rowOff>112400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19803A7-6298-48AF-A72E-B5859203F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242591"/>
          <a:ext cx="1057275" cy="7937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</xdr:row>
      <xdr:rowOff>38100</xdr:rowOff>
    </xdr:from>
    <xdr:to>
      <xdr:col>12</xdr:col>
      <xdr:colOff>47625</xdr:colOff>
      <xdr:row>8</xdr:row>
      <xdr:rowOff>247650</xdr:rowOff>
    </xdr:to>
    <xdr:sp macro="" textlink="">
      <xdr:nvSpPr>
        <xdr:cNvPr id="5694" name="AutoShape 4">
          <a:hlinkClick xmlns:r="http://schemas.openxmlformats.org/officeDocument/2006/relationships" r:id="rId1" tooltip="VOLTAR A TELA INICIAL"/>
          <a:extLst>
            <a:ext uri="{FF2B5EF4-FFF2-40B4-BE49-F238E27FC236}">
              <a16:creationId xmlns:a16="http://schemas.microsoft.com/office/drawing/2014/main" id="{00000000-0008-0000-0400-00003E160000}"/>
            </a:ext>
          </a:extLst>
        </xdr:cNvPr>
        <xdr:cNvSpPr>
          <a:spLocks noChangeArrowheads="1"/>
        </xdr:cNvSpPr>
      </xdr:nvSpPr>
      <xdr:spPr bwMode="auto">
        <a:xfrm flipH="1">
          <a:off x="9610725" y="361950"/>
          <a:ext cx="609600" cy="209550"/>
        </a:xfrm>
        <a:custGeom>
          <a:avLst/>
          <a:gdLst>
            <a:gd name="T0" fmla="*/ 2147483646 w 21600"/>
            <a:gd name="T1" fmla="*/ 0 h 21600"/>
            <a:gd name="T2" fmla="*/ 0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2147483646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5400 h 21600"/>
            <a:gd name="T14" fmla="*/ 189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solidFill>
          <a:srgbClr val="17375E"/>
        </a:solidFill>
        <a:ln w="9525">
          <a:solidFill>
            <a:srgbClr val="F2F2F2">
              <a:alpha val="50980"/>
            </a:srgbClr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5725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297331</xdr:colOff>
      <xdr:row>2</xdr:row>
      <xdr:rowOff>59991</xdr:rowOff>
    </xdr:from>
    <xdr:ext cx="7282563" cy="4172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2107081" y="574341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431283</xdr:colOff>
      <xdr:row>1</xdr:row>
      <xdr:rowOff>66674</xdr:rowOff>
    </xdr:from>
    <xdr:to>
      <xdr:col>3</xdr:col>
      <xdr:colOff>314325</xdr:colOff>
      <xdr:row>4</xdr:row>
      <xdr:rowOff>227813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3" y="257174"/>
          <a:ext cx="1083192" cy="865989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1</xdr:row>
      <xdr:rowOff>166279</xdr:rowOff>
    </xdr:from>
    <xdr:to>
      <xdr:col>11</xdr:col>
      <xdr:colOff>619125</xdr:colOff>
      <xdr:row>4</xdr:row>
      <xdr:rowOff>369575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203CF80-1050-44B7-A419-982F734F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125" y="356779"/>
          <a:ext cx="1209675" cy="9081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4</xdr:col>
      <xdr:colOff>849781</xdr:colOff>
      <xdr:row>2</xdr:row>
      <xdr:rowOff>164766</xdr:rowOff>
    </xdr:from>
    <xdr:ext cx="7282563" cy="4172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735856" y="679116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             TABELA DE PREÇOS PARTICULAR 2024</a:t>
          </a:r>
        </a:p>
      </xdr:txBody>
    </xdr:sp>
    <xdr:clientData/>
  </xdr:oneCellAnchor>
  <xdr:twoCellAnchor editAs="oneCell">
    <xdr:from>
      <xdr:col>1</xdr:col>
      <xdr:colOff>431283</xdr:colOff>
      <xdr:row>1</xdr:row>
      <xdr:rowOff>66674</xdr:rowOff>
    </xdr:from>
    <xdr:to>
      <xdr:col>3</xdr:col>
      <xdr:colOff>314325</xdr:colOff>
      <xdr:row>4</xdr:row>
      <xdr:rowOff>189713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3" y="257174"/>
          <a:ext cx="1083192" cy="865989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1</xdr:row>
      <xdr:rowOff>104775</xdr:rowOff>
    </xdr:from>
    <xdr:to>
      <xdr:col>12</xdr:col>
      <xdr:colOff>119987</xdr:colOff>
      <xdr:row>5</xdr:row>
      <xdr:rowOff>17150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9C4DF13-6629-4E50-8200-ED6563D7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95275"/>
          <a:ext cx="1329662" cy="998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4</xdr:col>
      <xdr:colOff>364006</xdr:colOff>
      <xdr:row>1</xdr:row>
      <xdr:rowOff>155241</xdr:rowOff>
    </xdr:from>
    <xdr:ext cx="7282563" cy="417230"/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002431" y="345741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517007</xdr:colOff>
      <xdr:row>0</xdr:row>
      <xdr:rowOff>190499</xdr:rowOff>
    </xdr:from>
    <xdr:to>
      <xdr:col>3</xdr:col>
      <xdr:colOff>1038225</xdr:colOff>
      <xdr:row>4</xdr:row>
      <xdr:rowOff>315281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607" y="190499"/>
          <a:ext cx="1302268" cy="1020132"/>
        </a:xfrm>
        <a:prstGeom prst="rect">
          <a:avLst/>
        </a:prstGeom>
      </xdr:spPr>
    </xdr:pic>
    <xdr:clientData/>
  </xdr:twoCellAnchor>
  <xdr:twoCellAnchor editAs="oneCell">
    <xdr:from>
      <xdr:col>10</xdr:col>
      <xdr:colOff>595155</xdr:colOff>
      <xdr:row>1</xdr:row>
      <xdr:rowOff>38100</xdr:rowOff>
    </xdr:from>
    <xdr:to>
      <xdr:col>11</xdr:col>
      <xdr:colOff>610367</xdr:colOff>
      <xdr:row>4</xdr:row>
      <xdr:rowOff>331475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FB748434-3559-EAAA-B2BE-6A64F0DA5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705" y="228600"/>
          <a:ext cx="1329662" cy="998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393774A0-63E5-4835-9064-A3A28DD3F2EA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4</xdr:col>
      <xdr:colOff>849781</xdr:colOff>
      <xdr:row>2</xdr:row>
      <xdr:rowOff>164766</xdr:rowOff>
    </xdr:from>
    <xdr:ext cx="7282563" cy="41723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C73C388-D2DC-491B-9EED-2828539C0633}"/>
            </a:ext>
          </a:extLst>
        </xdr:cNvPr>
        <xdr:cNvSpPr txBox="1">
          <a:spLocks noChangeArrowheads="1"/>
        </xdr:cNvSpPr>
      </xdr:nvSpPr>
      <xdr:spPr bwMode="auto">
        <a:xfrm>
          <a:off x="3735856" y="679116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             TABELA DE PREÇOS PARTICULAR 2024</a:t>
          </a:r>
        </a:p>
      </xdr:txBody>
    </xdr:sp>
    <xdr:clientData/>
  </xdr:oneCellAnchor>
  <xdr:twoCellAnchor editAs="oneCell">
    <xdr:from>
      <xdr:col>1</xdr:col>
      <xdr:colOff>431283</xdr:colOff>
      <xdr:row>1</xdr:row>
      <xdr:rowOff>66674</xdr:rowOff>
    </xdr:from>
    <xdr:to>
      <xdr:col>3</xdr:col>
      <xdr:colOff>314325</xdr:colOff>
      <xdr:row>4</xdr:row>
      <xdr:rowOff>189713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9E0A2E5-EEEF-4F20-B2CA-423B6126F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3" y="257174"/>
          <a:ext cx="1102242" cy="827889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1</xdr:row>
      <xdr:rowOff>104775</xdr:rowOff>
    </xdr:from>
    <xdr:to>
      <xdr:col>12</xdr:col>
      <xdr:colOff>139037</xdr:colOff>
      <xdr:row>5</xdr:row>
      <xdr:rowOff>17150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595647D-67C7-4BEA-87AB-11C01FE30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295275"/>
          <a:ext cx="1329662" cy="998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5FB25406-6E63-4AA4-A226-04337D7C591A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9422DF9C-4796-41CB-9CA5-C54854C19B3C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478306</xdr:colOff>
      <xdr:row>2</xdr:row>
      <xdr:rowOff>174291</xdr:rowOff>
    </xdr:from>
    <xdr:ext cx="7282563" cy="4172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8E022E0B-500D-467D-872E-28C14448F973}"/>
            </a:ext>
          </a:extLst>
        </xdr:cNvPr>
        <xdr:cNvSpPr txBox="1">
          <a:spLocks noChangeArrowheads="1"/>
        </xdr:cNvSpPr>
      </xdr:nvSpPr>
      <xdr:spPr bwMode="auto">
        <a:xfrm>
          <a:off x="2469031" y="688641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555106</xdr:colOff>
      <xdr:row>0</xdr:row>
      <xdr:rowOff>147707</xdr:rowOff>
    </xdr:from>
    <xdr:to>
      <xdr:col>3</xdr:col>
      <xdr:colOff>238124</xdr:colOff>
      <xdr:row>4</xdr:row>
      <xdr:rowOff>241620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C36E2E6C-679F-401C-8810-25896634F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706" y="147707"/>
          <a:ext cx="1064143" cy="989263"/>
        </a:xfrm>
        <a:prstGeom prst="rect">
          <a:avLst/>
        </a:prstGeom>
      </xdr:spPr>
    </xdr:pic>
    <xdr:clientData/>
  </xdr:twoCellAnchor>
  <xdr:twoCellAnchor editAs="oneCell">
    <xdr:from>
      <xdr:col>10</xdr:col>
      <xdr:colOff>1376205</xdr:colOff>
      <xdr:row>1</xdr:row>
      <xdr:rowOff>26015</xdr:rowOff>
    </xdr:from>
    <xdr:to>
      <xdr:col>12</xdr:col>
      <xdr:colOff>285750</xdr:colOff>
      <xdr:row>4</xdr:row>
      <xdr:rowOff>298309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89373D57-7DEF-4FD4-BE8A-B1A8DDE5E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3980" y="216515"/>
          <a:ext cx="1128870" cy="9771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391522</xdr:colOff>
      <xdr:row>1</xdr:row>
      <xdr:rowOff>133015</xdr:rowOff>
    </xdr:from>
    <xdr:ext cx="7282563" cy="4172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>
          <a:spLocks noChangeArrowheads="1"/>
        </xdr:cNvSpPr>
      </xdr:nvSpPr>
      <xdr:spPr bwMode="auto">
        <a:xfrm>
          <a:off x="1619189" y="323515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504825</xdr:colOff>
      <xdr:row>1</xdr:row>
      <xdr:rowOff>161924</xdr:rowOff>
    </xdr:from>
    <xdr:to>
      <xdr:col>3</xdr:col>
      <xdr:colOff>428849</xdr:colOff>
      <xdr:row>5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352424"/>
          <a:ext cx="1143224" cy="828676"/>
        </a:xfrm>
        <a:prstGeom prst="rect">
          <a:avLst/>
        </a:prstGeom>
      </xdr:spPr>
    </xdr:pic>
    <xdr:clientData/>
  </xdr:twoCellAnchor>
  <xdr:twoCellAnchor editAs="oneCell">
    <xdr:from>
      <xdr:col>12</xdr:col>
      <xdr:colOff>22226</xdr:colOff>
      <xdr:row>1</xdr:row>
      <xdr:rowOff>207939</xdr:rowOff>
    </xdr:from>
    <xdr:to>
      <xdr:col>13</xdr:col>
      <xdr:colOff>185210</xdr:colOff>
      <xdr:row>6</xdr:row>
      <xdr:rowOff>70074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78AA76D-6C9F-476A-8554-1DA4445F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5726" y="398439"/>
          <a:ext cx="1263650" cy="952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0</xdr:row>
      <xdr:rowOff>152400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1181100" y="1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4</xdr:col>
      <xdr:colOff>40156</xdr:colOff>
      <xdr:row>2</xdr:row>
      <xdr:rowOff>88566</xdr:rowOff>
    </xdr:from>
    <xdr:ext cx="7282563" cy="4172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>
          <a:spLocks noChangeArrowheads="1"/>
        </xdr:cNvSpPr>
      </xdr:nvSpPr>
      <xdr:spPr bwMode="auto">
        <a:xfrm>
          <a:off x="2716681" y="602916"/>
          <a:ext cx="7282563" cy="41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1148" rIns="45720" bIns="0" anchor="ctr" upright="1">
          <a:spAutoFit/>
        </a:bodyPr>
        <a:lstStyle/>
        <a:p>
          <a:pPr algn="ctr" rtl="0">
            <a:defRPr sz="1000"/>
          </a:pPr>
          <a:r>
            <a:rPr lang="pt-BR" sz="2400" b="1" i="0" u="none" strike="noStrike" baseline="0">
              <a:solidFill>
                <a:srgbClr val="04C4AD"/>
              </a:solidFill>
              <a:latin typeface="+mn-lt"/>
            </a:rPr>
            <a:t>TABELA DE PREÇOS PARTICULAR 2024</a:t>
          </a:r>
        </a:p>
      </xdr:txBody>
    </xdr:sp>
    <xdr:clientData/>
  </xdr:oneCellAnchor>
  <xdr:twoCellAnchor editAs="oneCell">
    <xdr:from>
      <xdr:col>1</xdr:col>
      <xdr:colOff>431283</xdr:colOff>
      <xdr:row>1</xdr:row>
      <xdr:rowOff>66674</xdr:rowOff>
    </xdr:from>
    <xdr:to>
      <xdr:col>3</xdr:col>
      <xdr:colOff>314325</xdr:colOff>
      <xdr:row>4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83" y="257174"/>
          <a:ext cx="1149867" cy="771526"/>
        </a:xfrm>
        <a:prstGeom prst="rect">
          <a:avLst/>
        </a:prstGeom>
      </xdr:spPr>
    </xdr:pic>
    <xdr:clientData/>
  </xdr:twoCellAnchor>
  <xdr:twoCellAnchor editAs="oneCell">
    <xdr:from>
      <xdr:col>11</xdr:col>
      <xdr:colOff>895350</xdr:colOff>
      <xdr:row>1</xdr:row>
      <xdr:rowOff>99515</xdr:rowOff>
    </xdr:from>
    <xdr:to>
      <xdr:col>12</xdr:col>
      <xdr:colOff>895350</xdr:colOff>
      <xdr:row>5</xdr:row>
      <xdr:rowOff>64220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2FA2105-2AB2-46FC-8914-E0D0B9169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0" y="290015"/>
          <a:ext cx="962025" cy="860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12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I5"/>
  <sheetViews>
    <sheetView showGridLines="0" topLeftCell="A2" zoomScale="95" zoomScaleNormal="95" workbookViewId="0">
      <selection activeCell="J17" sqref="J17"/>
    </sheetView>
  </sheetViews>
  <sheetFormatPr defaultRowHeight="15" x14ac:dyDescent="0.25"/>
  <cols>
    <col min="1" max="1" width="3.140625" customWidth="1"/>
    <col min="2" max="2" width="19.42578125" customWidth="1"/>
    <col min="3" max="3" width="12.28515625" customWidth="1"/>
    <col min="4" max="5" width="12.5703125" customWidth="1"/>
    <col min="6" max="6" width="12.42578125" customWidth="1"/>
    <col min="7" max="7" width="19.140625" customWidth="1"/>
    <col min="8" max="8" width="13.42578125" customWidth="1"/>
    <col min="12" max="12" width="42.140625" customWidth="1"/>
    <col min="13" max="13" width="3.42578125" customWidth="1"/>
  </cols>
  <sheetData>
    <row r="1" spans="1:9" ht="3" hidden="1" customHeight="1" x14ac:dyDescent="0.25"/>
    <row r="2" spans="1:9" s="43" customFormat="1" ht="41.25" customHeight="1" x14ac:dyDescent="0.35">
      <c r="A2" s="10"/>
      <c r="B2" s="11"/>
      <c r="C2" s="10"/>
      <c r="D2" s="10"/>
      <c r="E2" s="10"/>
      <c r="F2" s="10"/>
      <c r="G2" s="10"/>
      <c r="H2" s="10"/>
      <c r="I2" s="10"/>
    </row>
    <row r="3" spans="1:9" ht="14.45" x14ac:dyDescent="0.35">
      <c r="A3" s="10"/>
      <c r="B3" s="10"/>
      <c r="C3" s="10"/>
      <c r="D3" s="10"/>
      <c r="E3" s="10"/>
      <c r="F3" s="10"/>
      <c r="G3" s="10"/>
      <c r="H3" s="10"/>
      <c r="I3" s="10"/>
    </row>
    <row r="4" spans="1:9" ht="14.45" x14ac:dyDescent="0.35">
      <c r="A4" s="10"/>
      <c r="B4" s="10"/>
      <c r="C4" s="10"/>
      <c r="D4" s="10"/>
      <c r="E4" s="10"/>
      <c r="F4" s="10"/>
      <c r="G4" s="10"/>
      <c r="H4" s="10"/>
      <c r="I4" s="10"/>
    </row>
    <row r="5" spans="1:9" ht="30" customHeight="1" x14ac:dyDescent="0.35">
      <c r="A5" s="10"/>
      <c r="B5" s="10"/>
      <c r="C5" s="10"/>
      <c r="D5" s="10"/>
      <c r="E5" s="10"/>
      <c r="F5" s="10"/>
      <c r="G5" s="10"/>
      <c r="H5" s="10"/>
      <c r="I5" s="10"/>
    </row>
  </sheetData>
  <sheetProtection algorithmName="SHA-512" hashValue="Nc6g2kxIeJ8f6HGiA6rRuUPUskIYWIGkvwEmaWPsX3OXCsxEfs6EaHvTyp+7OCx4BtDtttVy2XRKVZPilAvhCQ==" saltValue="XpVTjcDs8B1b7Qeh5C0ngw==" spinCount="100000" sheet="1" objects="1" scenarios="1"/>
  <printOptions horizontalCentered="1"/>
  <pageMargins left="0.11811023622047245" right="0.11811023622047245" top="0.78740157480314965" bottom="0.19685039370078741" header="0.11811023622047245" footer="0.11811023622047245"/>
  <pageSetup paperSize="9" scale="80" orientation="landscape" r:id="rId1"/>
  <headerFooter>
    <oddHeader xml:space="preserve">&amp;L&amp;G&amp;C&amp;"-,Negrito"&amp;12HOSPITAL VERA CRUZ
PREÇOS PADRONIZADOS -PARTICULAR
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N29"/>
  <sheetViews>
    <sheetView showGridLines="0" workbookViewId="0">
      <selection activeCell="F10" sqref="F10"/>
    </sheetView>
  </sheetViews>
  <sheetFormatPr defaultRowHeight="15" x14ac:dyDescent="0.25"/>
  <cols>
    <col min="2" max="2" width="10" bestFit="1" customWidth="1"/>
    <col min="3" max="3" width="9" customWidth="1"/>
    <col min="4" max="4" width="12" customWidth="1"/>
    <col min="5" max="5" width="26.7109375" customWidth="1"/>
    <col min="6" max="6" width="13.42578125" customWidth="1"/>
    <col min="7" max="7" width="13.5703125" customWidth="1"/>
    <col min="8" max="8" width="7.85546875" style="5" bestFit="1" customWidth="1"/>
    <col min="9" max="9" width="19.5703125" customWidth="1"/>
    <col min="10" max="10" width="20" customWidth="1"/>
    <col min="11" max="11" width="19.5703125" customWidth="1"/>
    <col min="12" max="12" width="14.42578125" style="4" customWidth="1"/>
    <col min="13" max="13" width="15" style="48" bestFit="1" customWidth="1"/>
    <col min="14" max="14" width="22" style="48" customWidth="1"/>
  </cols>
  <sheetData>
    <row r="1" spans="1:14" x14ac:dyDescent="0.25">
      <c r="E1" s="9"/>
      <c r="K1" s="4"/>
      <c r="L1"/>
    </row>
    <row r="2" spans="1:14" ht="25.5" x14ac:dyDescent="0.35">
      <c r="A2" s="10"/>
      <c r="B2" s="11"/>
      <c r="C2" s="10"/>
      <c r="D2" s="10"/>
      <c r="E2" s="10"/>
      <c r="F2" s="10"/>
      <c r="G2" s="10"/>
      <c r="H2" s="10"/>
      <c r="I2" s="10"/>
      <c r="L2"/>
    </row>
    <row r="3" spans="1:14" x14ac:dyDescent="0.25">
      <c r="A3" s="10"/>
      <c r="B3" s="10"/>
      <c r="C3" s="10"/>
      <c r="D3" s="10"/>
      <c r="E3" s="10"/>
      <c r="F3" s="10"/>
      <c r="G3" s="10"/>
      <c r="H3" s="10"/>
      <c r="I3" s="10"/>
      <c r="L3"/>
    </row>
    <row r="4" spans="1:14" x14ac:dyDescent="0.25">
      <c r="A4" s="10"/>
      <c r="B4" s="10"/>
      <c r="C4" s="10"/>
      <c r="D4" s="10"/>
      <c r="E4" s="10"/>
      <c r="F4" s="10"/>
      <c r="G4" s="10"/>
      <c r="H4" s="10"/>
      <c r="I4" s="10"/>
      <c r="L4"/>
    </row>
    <row r="5" spans="1:14" x14ac:dyDescent="0.25">
      <c r="A5" s="10"/>
      <c r="B5" s="10"/>
      <c r="C5" s="10"/>
      <c r="D5" s="10"/>
      <c r="E5" s="10"/>
      <c r="F5" s="10"/>
      <c r="G5" s="10"/>
      <c r="H5" s="10"/>
      <c r="I5" s="10"/>
      <c r="L5"/>
    </row>
    <row r="8" spans="1:14" s="1" customFormat="1" ht="42" customHeight="1" x14ac:dyDescent="0.2">
      <c r="B8" s="42" t="str">
        <f>BASE!B2</f>
        <v>Código</v>
      </c>
      <c r="C8" s="42" t="str">
        <f>BASE!C2</f>
        <v>Código AMB</v>
      </c>
      <c r="D8" s="42" t="str">
        <f>BASE!D2</f>
        <v>Especialidade</v>
      </c>
      <c r="E8" s="42" t="str">
        <f>BASE!E2</f>
        <v>Procedimento</v>
      </c>
      <c r="F8" s="42" t="str">
        <f>BASE!F2</f>
        <v>Tipo de Anestesia</v>
      </c>
      <c r="G8" s="42" t="str">
        <f>BASE!G2</f>
        <v>Diárias</v>
      </c>
      <c r="H8" s="42" t="str">
        <f>BASE!H2</f>
        <v>Tempo Sala</v>
      </c>
      <c r="I8" s="42" t="str">
        <f>BASE!I2</f>
        <v>Itens inclusos - OPME</v>
      </c>
      <c r="J8" s="42" t="str">
        <f>BASE!J2</f>
        <v>Fornecedor Homologado - itens inclusos</v>
      </c>
      <c r="K8" s="42" t="str">
        <f>BASE!K2</f>
        <v>Itens exclusos</v>
      </c>
      <c r="L8" s="42" t="str">
        <f>BASE!L2</f>
        <v>Vera Cruz Hospital</v>
      </c>
      <c r="M8" s="49" t="str">
        <f>BASE!M2</f>
        <v>Vera Cruz Casa Saude</v>
      </c>
      <c r="N8" s="49" t="str">
        <f>BASE!N2</f>
        <v>Anatomo Patologico Multipat
(duuvida ligar no Multipat)</v>
      </c>
    </row>
    <row r="9" spans="1:14" ht="50.1" customHeight="1" x14ac:dyDescent="0.25">
      <c r="B9" s="17">
        <f>BASE!B52</f>
        <v>31309046</v>
      </c>
      <c r="C9" s="17">
        <f>BASE!C52</f>
        <v>45080011</v>
      </c>
      <c r="D9" s="17" t="str">
        <f>BASE!D52</f>
        <v>GINECOLOGIA</v>
      </c>
      <c r="E9" s="17" t="str">
        <f>BASE!E52</f>
        <v>Cerclagem do Colo Uterino</v>
      </c>
      <c r="F9" s="17" t="str">
        <f>BASE!F52</f>
        <v>Sedação</v>
      </c>
      <c r="G9" s="17" t="str">
        <f>BASE!G52</f>
        <v>Day</v>
      </c>
      <c r="H9" s="33">
        <f>BASE!H52</f>
        <v>4.1666666666666664E-2</v>
      </c>
      <c r="I9" s="17" t="str">
        <f>BASE!I52</f>
        <v>-</v>
      </c>
      <c r="J9" s="17" t="str">
        <f>BASE!J52</f>
        <v>-</v>
      </c>
      <c r="K9" s="17" t="str">
        <f>BASE!K52</f>
        <v>Exclui OPME</v>
      </c>
      <c r="L9" s="46">
        <f>BASE!L52</f>
        <v>4407.4800000000005</v>
      </c>
      <c r="M9" s="47">
        <f>BASE!M52</f>
        <v>3525.9840000000004</v>
      </c>
      <c r="N9" s="47">
        <f>BASE!N52</f>
        <v>390</v>
      </c>
    </row>
    <row r="10" spans="1:14" ht="50.1" customHeight="1" x14ac:dyDescent="0.25">
      <c r="B10" s="17">
        <f>BASE!B53</f>
        <v>31309046</v>
      </c>
      <c r="C10" s="17">
        <f>BASE!C53</f>
        <v>45080011</v>
      </c>
      <c r="D10" s="17" t="str">
        <f>BASE!D53</f>
        <v>GINECOLOGIA</v>
      </c>
      <c r="E10" s="17" t="str">
        <f>BASE!E53</f>
        <v>Cerclagem do Colo Uterino</v>
      </c>
      <c r="F10" s="17" t="str">
        <f>BASE!F53</f>
        <v>Raqui / Sedação</v>
      </c>
      <c r="G10" s="17" t="str">
        <f>BASE!G53</f>
        <v>Day</v>
      </c>
      <c r="H10" s="33">
        <f>BASE!H53</f>
        <v>4.1666666666666664E-2</v>
      </c>
      <c r="I10" s="17" t="str">
        <f>BASE!I53</f>
        <v>-</v>
      </c>
      <c r="J10" s="17" t="str">
        <f>BASE!J53</f>
        <v>-</v>
      </c>
      <c r="K10" s="17" t="str">
        <f>BASE!K53</f>
        <v>Exclui OPME</v>
      </c>
      <c r="L10" s="46">
        <f>BASE!L53</f>
        <v>5288.9760000000015</v>
      </c>
      <c r="M10" s="47">
        <f>BASE!M53</f>
        <v>4231.180800000001</v>
      </c>
      <c r="N10" s="47">
        <f>BASE!N53</f>
        <v>390</v>
      </c>
    </row>
    <row r="11" spans="1:14" ht="50.1" customHeight="1" x14ac:dyDescent="0.25">
      <c r="B11" s="17">
        <f>BASE!B54</f>
        <v>31303056</v>
      </c>
      <c r="C11" s="17">
        <f>BASE!C54</f>
        <v>45050031</v>
      </c>
      <c r="D11" s="17" t="str">
        <f>BASE!D54</f>
        <v>GINECOLOGIA</v>
      </c>
      <c r="E11" s="17" t="str">
        <f>BASE!E54</f>
        <v xml:space="preserve">Curetagem </v>
      </c>
      <c r="F11" s="17" t="str">
        <f>BASE!F54</f>
        <v>Qualquer Tipo</v>
      </c>
      <c r="G11" s="17">
        <f>BASE!G54</f>
        <v>1</v>
      </c>
      <c r="H11" s="33">
        <f>BASE!H54</f>
        <v>4.1666666666666664E-2</v>
      </c>
      <c r="I11" s="17" t="str">
        <f>BASE!I54</f>
        <v>-</v>
      </c>
      <c r="J11" s="17" t="str">
        <f>BASE!J54</f>
        <v>-</v>
      </c>
      <c r="K11" s="17" t="str">
        <f>BASE!K54</f>
        <v>Exclui Anatomo</v>
      </c>
      <c r="L11" s="46">
        <f>BASE!L54</f>
        <v>5288.9760000000015</v>
      </c>
      <c r="M11" s="47">
        <f>BASE!M54</f>
        <v>4231.180800000001</v>
      </c>
      <c r="N11" s="47">
        <f>BASE!N54</f>
        <v>550</v>
      </c>
    </row>
    <row r="12" spans="1:14" ht="50.1" customHeight="1" x14ac:dyDescent="0.25">
      <c r="B12" s="17">
        <f>BASE!B55</f>
        <v>30602092</v>
      </c>
      <c r="C12" s="17">
        <f>BASE!C55</f>
        <v>47010177</v>
      </c>
      <c r="D12" s="17" t="str">
        <f>BASE!D55</f>
        <v>GINECOLOGIA</v>
      </c>
      <c r="E12" s="17" t="str">
        <f>BASE!E55</f>
        <v>Exerese de nódulo de mama</v>
      </c>
      <c r="F12" s="17" t="str">
        <f>BASE!F55</f>
        <v>Qualquer Tipo</v>
      </c>
      <c r="G12" s="17" t="str">
        <f>BASE!G55</f>
        <v>Day</v>
      </c>
      <c r="H12" s="33">
        <f>BASE!H55</f>
        <v>4.1666666666666664E-2</v>
      </c>
      <c r="I12" s="17" t="str">
        <f>BASE!I55</f>
        <v>-</v>
      </c>
      <c r="J12" s="17" t="str">
        <f>BASE!J55</f>
        <v>-</v>
      </c>
      <c r="K12" s="17" t="str">
        <f>BASE!K55</f>
        <v>Exclui OPME, Anatomo e  biópsia por congelação</v>
      </c>
      <c r="L12" s="46">
        <f>BASE!L55</f>
        <v>5666.7600000000011</v>
      </c>
      <c r="M12" s="47">
        <f>BASE!M55</f>
        <v>4533.4080000000013</v>
      </c>
      <c r="N12" s="47">
        <f>BASE!N55</f>
        <v>550</v>
      </c>
    </row>
    <row r="13" spans="1:14" ht="50.1" customHeight="1" x14ac:dyDescent="0.25">
      <c r="B13" s="17">
        <f>BASE!B56</f>
        <v>31303102</v>
      </c>
      <c r="C13" s="17">
        <f>BASE!C56</f>
        <v>53040120</v>
      </c>
      <c r="D13" s="17" t="str">
        <f>BASE!D56</f>
        <v>GINECOLOGIA</v>
      </c>
      <c r="E13" s="17" t="str">
        <f>BASE!E56</f>
        <v>Histerectomia total / abdominal</v>
      </c>
      <c r="F13" s="17" t="str">
        <f>BASE!F56</f>
        <v>Qualquer Tipo</v>
      </c>
      <c r="G13" s="17">
        <f>BASE!G56</f>
        <v>3</v>
      </c>
      <c r="H13" s="33">
        <f>BASE!H56</f>
        <v>0.125</v>
      </c>
      <c r="I13" s="17" t="str">
        <f>BASE!I56</f>
        <v>-</v>
      </c>
      <c r="J13" s="17" t="str">
        <f>BASE!J56</f>
        <v>-</v>
      </c>
      <c r="K13" s="17" t="str">
        <f>BASE!K56</f>
        <v>Exclui OPME, Anatomo e  biópsia por congelação</v>
      </c>
      <c r="L13" s="46">
        <f>BASE!L56</f>
        <v>14481.720000000001</v>
      </c>
      <c r="M13" s="47">
        <f>BASE!M56</f>
        <v>11585.376000000002</v>
      </c>
      <c r="N13" s="47" t="str">
        <f>BASE!N56</f>
        <v>R$ 700,00 (por mioma)
R$ 1450,00 (Tumoral)</v>
      </c>
    </row>
    <row r="14" spans="1:14" ht="50.1" customHeight="1" x14ac:dyDescent="0.25">
      <c r="B14" s="17">
        <f>BASE!B57</f>
        <v>31303218</v>
      </c>
      <c r="C14" s="17" t="str">
        <f>BASE!C57</f>
        <v>-</v>
      </c>
      <c r="D14" s="17" t="str">
        <f>BASE!D57</f>
        <v>GINECOLOGIA</v>
      </c>
      <c r="E14" s="17" t="str">
        <f>BASE!E57</f>
        <v>Histerectomia Total Laparoscopia</v>
      </c>
      <c r="F14" s="17" t="str">
        <f>BASE!F57</f>
        <v>Qualquer Tipo</v>
      </c>
      <c r="G14" s="17">
        <f>BASE!G57</f>
        <v>2</v>
      </c>
      <c r="H14" s="33">
        <f>BASE!H57</f>
        <v>0.16666666666666666</v>
      </c>
      <c r="I14" s="17" t="str">
        <f>BASE!I57</f>
        <v>02 trocater, 1 agulha de verres , 01 tesoura de coagulação, 01 manipulador uterino</v>
      </c>
      <c r="J14" s="17" t="str">
        <f>BASE!J57</f>
        <v>Johnson OU Medtronik, exceto Manipulador Multimed</v>
      </c>
      <c r="K14" s="17" t="str">
        <f>BASE!K57</f>
        <v>Exclui demais OPMEs, Anatomo,  biópsia por congelação e Morcelador</v>
      </c>
      <c r="L14" s="46">
        <f>BASE!L57</f>
        <v>19232.640000000003</v>
      </c>
      <c r="M14" s="47">
        <f>BASE!M57</f>
        <v>15386.112000000003</v>
      </c>
      <c r="N14" s="47" t="str">
        <f>BASE!N57</f>
        <v>R$ 700,00 (por mioma)
R$ 1450,00 (Tumoral)</v>
      </c>
    </row>
    <row r="15" spans="1:14" ht="50.1" customHeight="1" x14ac:dyDescent="0.25">
      <c r="B15" s="17">
        <f>BASE!B58</f>
        <v>31303188</v>
      </c>
      <c r="C15" s="17">
        <f>BASE!C58</f>
        <v>45020060</v>
      </c>
      <c r="D15" s="17" t="str">
        <f>BASE!D58</f>
        <v>GINECOLOGIA</v>
      </c>
      <c r="E15" s="17" t="str">
        <f>BASE!E58</f>
        <v>Histeroscopia cirurgica com ressectoscopio monopolar</v>
      </c>
      <c r="F15" s="17" t="str">
        <f>BASE!F58</f>
        <v>Qualquer Tipo</v>
      </c>
      <c r="G15" s="17">
        <f>BASE!G58</f>
        <v>1</v>
      </c>
      <c r="H15" s="33">
        <f>BASE!H58</f>
        <v>6.25E-2</v>
      </c>
      <c r="I15" s="17" t="str">
        <f>BASE!I58</f>
        <v>Alça Resecção Reprocessada</v>
      </c>
      <c r="J15" s="17" t="str">
        <f>BASE!J58</f>
        <v>-</v>
      </c>
      <c r="K15" s="17" t="str">
        <f>BASE!K58</f>
        <v>Exclui OPME, Anatomo e  biópsia por congelação</v>
      </c>
      <c r="L15" s="46">
        <f>BASE!L58</f>
        <v>7555.6800000000012</v>
      </c>
      <c r="M15" s="47">
        <f>BASE!M58</f>
        <v>6044.5440000000017</v>
      </c>
      <c r="N15" s="47">
        <f>BASE!N58</f>
        <v>390</v>
      </c>
    </row>
    <row r="16" spans="1:14" ht="50.1" customHeight="1" x14ac:dyDescent="0.25">
      <c r="B16" s="17">
        <f>BASE!B59</f>
        <v>31303188</v>
      </c>
      <c r="C16" s="17">
        <f>BASE!C59</f>
        <v>45020060</v>
      </c>
      <c r="D16" s="17" t="str">
        <f>BASE!D59</f>
        <v>GINECOLOGIA</v>
      </c>
      <c r="E16" s="17" t="str">
        <f>BASE!E59</f>
        <v>Histeroscopia cirurgica com ressectoscopio monopolar</v>
      </c>
      <c r="F16" s="17" t="str">
        <f>BASE!F59</f>
        <v>Sedação</v>
      </c>
      <c r="G16" s="17" t="str">
        <f>BASE!G59</f>
        <v>AMBULATORIAL
(setor sem diária)</v>
      </c>
      <c r="H16" s="33">
        <f>BASE!H59</f>
        <v>4.1666666666666664E-2</v>
      </c>
      <c r="I16" s="17" t="str">
        <f>BASE!I59</f>
        <v>Alça Resecção Reprocessada</v>
      </c>
      <c r="J16" s="17" t="str">
        <f>BASE!J59</f>
        <v>-</v>
      </c>
      <c r="K16" s="17" t="str">
        <f>BASE!K59</f>
        <v>Exclui OPME, Anatomo e  biópsia por congelação</v>
      </c>
      <c r="L16" s="46">
        <f>BASE!L59</f>
        <v>4659.3360000000002</v>
      </c>
      <c r="M16" s="47">
        <f>BASE!M59</f>
        <v>3727.4688000000006</v>
      </c>
      <c r="N16" s="47">
        <f>BASE!N59</f>
        <v>390</v>
      </c>
    </row>
    <row r="17" spans="2:14" ht="63.75" customHeight="1" x14ac:dyDescent="0.25">
      <c r="B17" s="17">
        <f>BASE!B60</f>
        <v>31303170</v>
      </c>
      <c r="C17" s="17">
        <f>BASE!C60</f>
        <v>45020051</v>
      </c>
      <c r="D17" s="17" t="str">
        <f>BASE!D60</f>
        <v>GINECOLOGIA</v>
      </c>
      <c r="E17" s="17" t="str">
        <f>BASE!E60</f>
        <v>Histeroscopia diagnóstica</v>
      </c>
      <c r="F17" s="17" t="str">
        <f>BASE!F60</f>
        <v>Sedação</v>
      </c>
      <c r="G17" s="17" t="str">
        <f>BASE!G60</f>
        <v>AMBULATORIAL
(setor sem diária)</v>
      </c>
      <c r="H17" s="33">
        <f>BASE!H60</f>
        <v>4.1666666666666664E-2</v>
      </c>
      <c r="I17" s="17" t="str">
        <f>BASE!I60</f>
        <v>Alça Resecção Reprocessada</v>
      </c>
      <c r="J17" s="17" t="str">
        <f>BASE!J60</f>
        <v>-</v>
      </c>
      <c r="K17" s="17" t="str">
        <f>BASE!K60</f>
        <v>Exclui OPME, Anatomo e  biópsia por congelação</v>
      </c>
      <c r="L17" s="46">
        <f>BASE!L60</f>
        <v>4659.3360000000002</v>
      </c>
      <c r="M17" s="47">
        <f>BASE!M60</f>
        <v>3727.4688000000006</v>
      </c>
      <c r="N17" s="47">
        <f>BASE!N60</f>
        <v>390</v>
      </c>
    </row>
    <row r="18" spans="2:14" ht="50.1" customHeight="1" x14ac:dyDescent="0.25">
      <c r="B18" s="17">
        <f>BASE!B61</f>
        <v>31103332</v>
      </c>
      <c r="C18" s="17" t="str">
        <f>BASE!C61</f>
        <v>-</v>
      </c>
      <c r="D18" s="17" t="str">
        <f>BASE!D61</f>
        <v>GINECOLOGIA</v>
      </c>
      <c r="E18" s="17" t="str">
        <f>BASE!E61</f>
        <v>Incontinência urinária - "sling" vaginal ou abdominal</v>
      </c>
      <c r="F18" s="17" t="str">
        <f>BASE!F61</f>
        <v>Qualquer Tipo</v>
      </c>
      <c r="G18" s="17">
        <f>BASE!G61</f>
        <v>1</v>
      </c>
      <c r="H18" s="33">
        <f>BASE!H61</f>
        <v>4.1666666666666664E-2</v>
      </c>
      <c r="I18" s="17" t="str">
        <f>BASE!I61</f>
        <v>-</v>
      </c>
      <c r="J18" s="17" t="str">
        <f>BASE!J61</f>
        <v>-</v>
      </c>
      <c r="K18" s="17" t="str">
        <f>BASE!K61</f>
        <v>Exclui tela e Sling</v>
      </c>
      <c r="L18" s="46">
        <f>BASE!L61</f>
        <v>7051.9680000000008</v>
      </c>
      <c r="M18" s="47">
        <f>BASE!M61</f>
        <v>5641.5744000000013</v>
      </c>
      <c r="N18" s="47" t="str">
        <f>BASE!N61</f>
        <v>-</v>
      </c>
    </row>
    <row r="19" spans="2:14" ht="50.1" customHeight="1" x14ac:dyDescent="0.25">
      <c r="B19" s="17">
        <f>BASE!B62</f>
        <v>31103332</v>
      </c>
      <c r="C19" s="17" t="str">
        <f>BASE!C62</f>
        <v>-</v>
      </c>
      <c r="D19" s="17" t="str">
        <f>BASE!D62</f>
        <v>GINECOLOGIA</v>
      </c>
      <c r="E19" s="17" t="str">
        <f>BASE!E62</f>
        <v>Incontinência urinária - "sling" vaginal ou abdominal</v>
      </c>
      <c r="F19" s="17" t="str">
        <f>BASE!F62</f>
        <v>Qualquer Tipo</v>
      </c>
      <c r="G19" s="17" t="str">
        <f>BASE!G62</f>
        <v>Day</v>
      </c>
      <c r="H19" s="33">
        <f>BASE!H62</f>
        <v>4.1666666666666664E-2</v>
      </c>
      <c r="I19" s="17" t="str">
        <f>BASE!I62</f>
        <v>-</v>
      </c>
      <c r="J19" s="17" t="str">
        <f>BASE!J62</f>
        <v>-</v>
      </c>
      <c r="K19" s="17" t="str">
        <f>BASE!K62</f>
        <v>Exclui tela e Sling</v>
      </c>
      <c r="L19" s="46">
        <f>BASE!L62</f>
        <v>5288.9760000000015</v>
      </c>
      <c r="M19" s="47">
        <f>BASE!M62</f>
        <v>4231.180800000001</v>
      </c>
      <c r="N19" s="47" t="str">
        <f>BASE!N62</f>
        <v>-</v>
      </c>
    </row>
    <row r="20" spans="2:14" ht="50.1" customHeight="1" x14ac:dyDescent="0.25">
      <c r="B20" s="17">
        <f>BASE!B63</f>
        <v>31303269</v>
      </c>
      <c r="C20" s="17" t="str">
        <f>BASE!C63</f>
        <v>-</v>
      </c>
      <c r="D20" s="17" t="str">
        <f>BASE!D63</f>
        <v>GINECOLOGIA</v>
      </c>
      <c r="E20" s="17" t="str">
        <f>BASE!E63</f>
        <v>Inserção de DIU</v>
      </c>
      <c r="F20" s="17" t="str">
        <f>BASE!F63</f>
        <v>Sedação</v>
      </c>
      <c r="G20" s="17" t="str">
        <f>BASE!G63</f>
        <v>AMBULATORIAL
(setor sem diária)</v>
      </c>
      <c r="H20" s="33">
        <f>BASE!H63</f>
        <v>4.1666666666666664E-2</v>
      </c>
      <c r="I20" s="17" t="str">
        <f>BASE!I63</f>
        <v>Com DIU Merina</v>
      </c>
      <c r="J20" s="17" t="str">
        <f>BASE!J63</f>
        <v>Estoque</v>
      </c>
      <c r="K20" s="17" t="str">
        <f>BASE!K63</f>
        <v>-</v>
      </c>
      <c r="L20" s="46">
        <f>BASE!L63</f>
        <v>2518.5600000000004</v>
      </c>
      <c r="M20" s="47">
        <f>BASE!M63</f>
        <v>2014.8480000000004</v>
      </c>
      <c r="N20" s="47" t="str">
        <f>BASE!N63</f>
        <v>-</v>
      </c>
    </row>
    <row r="21" spans="2:14" ht="50.1" customHeight="1" x14ac:dyDescent="0.25">
      <c r="B21" s="17" t="str">
        <f>BASE!B64</f>
        <v>31303250 ou 31304087 ou 31305032</v>
      </c>
      <c r="C21" s="17" t="str">
        <f>BASE!C64</f>
        <v>-</v>
      </c>
      <c r="D21" s="17" t="str">
        <f>BASE!D64</f>
        <v>GINECOLOGIA</v>
      </c>
      <c r="E21" s="17" t="str">
        <f>BASE!E64</f>
        <v>Laparoscopia Cirurgica para Miomectomia, Salpingectomia e Ooforectomia</v>
      </c>
      <c r="F21" s="17" t="str">
        <f>BASE!F64</f>
        <v>Qualquer Tipo</v>
      </c>
      <c r="G21" s="17">
        <f>BASE!G64</f>
        <v>1</v>
      </c>
      <c r="H21" s="33">
        <f>BASE!H64</f>
        <v>0.125</v>
      </c>
      <c r="I21" s="17" t="str">
        <f>BASE!I64</f>
        <v>01 trocater, 01 agulha de Verres, 01 tesoura Coagulação</v>
      </c>
      <c r="J21" s="17" t="str">
        <f>BASE!J64</f>
        <v>Johnson OU Medtronik</v>
      </c>
      <c r="K21" s="17" t="str">
        <f>BASE!K64</f>
        <v>Exclui Anatomo, Morcelador e endopouch</v>
      </c>
      <c r="L21" s="46">
        <f>BASE!L64</f>
        <v>15111.360000000002</v>
      </c>
      <c r="M21" s="47">
        <f>BASE!M64</f>
        <v>12089.088000000003</v>
      </c>
      <c r="N21" s="47">
        <f>BASE!N64</f>
        <v>700</v>
      </c>
    </row>
    <row r="22" spans="2:14" ht="50.1" customHeight="1" x14ac:dyDescent="0.25">
      <c r="B22" s="17">
        <f>BASE!B65</f>
        <v>94010070</v>
      </c>
      <c r="C22" s="17">
        <f>BASE!C65</f>
        <v>94010070</v>
      </c>
      <c r="D22" s="17" t="str">
        <f>BASE!D65</f>
        <v>GINECOLOGIA</v>
      </c>
      <c r="E22" s="17" t="str">
        <f>BASE!E65</f>
        <v>Laparoscopia Ginecologica Diagnóstica (sem tesoura descartável )</v>
      </c>
      <c r="F22" s="17" t="str">
        <f>BASE!F65</f>
        <v>Qualquer Tipo</v>
      </c>
      <c r="G22" s="17">
        <f>BASE!G65</f>
        <v>1</v>
      </c>
      <c r="H22" s="33">
        <f>BASE!H65</f>
        <v>8.3333333333333329E-2</v>
      </c>
      <c r="I22" s="17" t="str">
        <f>BASE!I65</f>
        <v>01 trocater</v>
      </c>
      <c r="J22" s="17" t="str">
        <f>BASE!J65</f>
        <v>Johnson OU Medtronik</v>
      </c>
      <c r="K22" s="17" t="str">
        <f>BASE!K65</f>
        <v xml:space="preserve">Exclui OPME, Anatomo e  biópsia </v>
      </c>
      <c r="L22" s="46">
        <f>BASE!L65</f>
        <v>5414.9040000000005</v>
      </c>
      <c r="M22" s="47">
        <f>BASE!M65</f>
        <v>4331.9232000000002</v>
      </c>
      <c r="N22" s="47">
        <f>BASE!N65</f>
        <v>700</v>
      </c>
    </row>
    <row r="23" spans="2:14" ht="50.1" customHeight="1" x14ac:dyDescent="0.25">
      <c r="B23" s="17">
        <f>BASE!B66</f>
        <v>31304010</v>
      </c>
      <c r="C23" s="17" t="str">
        <f>BASE!C66</f>
        <v>-</v>
      </c>
      <c r="D23" s="17" t="str">
        <f>BASE!D66</f>
        <v>GINECOLOGIA</v>
      </c>
      <c r="E23" s="17" t="str">
        <f>BASE!E66</f>
        <v>Laqueadura tubária</v>
      </c>
      <c r="F23" s="17" t="str">
        <f>BASE!F66</f>
        <v>Raqui / Sedação</v>
      </c>
      <c r="G23" s="17" t="str">
        <f>BASE!G66</f>
        <v>Day</v>
      </c>
      <c r="H23" s="33">
        <f>BASE!H66</f>
        <v>8.3333333333333329E-2</v>
      </c>
      <c r="I23" s="17" t="str">
        <f>BASE!I66</f>
        <v>-</v>
      </c>
      <c r="J23" s="17" t="str">
        <f>BASE!J66</f>
        <v>-</v>
      </c>
      <c r="K23" s="17" t="str">
        <f>BASE!K66</f>
        <v>Exclui anatomo</v>
      </c>
      <c r="L23" s="46">
        <f>BASE!L66</f>
        <v>5288.9760000000015</v>
      </c>
      <c r="M23" s="47">
        <f>BASE!M66</f>
        <v>4231.180800000001</v>
      </c>
      <c r="N23" s="47">
        <f>BASE!N66</f>
        <v>550</v>
      </c>
    </row>
    <row r="24" spans="2:14" ht="50.1" customHeight="1" x14ac:dyDescent="0.25">
      <c r="B24" s="17">
        <f>BASE!B67</f>
        <v>31304052</v>
      </c>
      <c r="C24" s="17" t="str">
        <f>BASE!C67</f>
        <v>-</v>
      </c>
      <c r="D24" s="17" t="str">
        <f>BASE!D67</f>
        <v>GINECOLOGIA</v>
      </c>
      <c r="E24" s="17" t="str">
        <f>BASE!E67</f>
        <v>Laqueadura tubária laparoscópica</v>
      </c>
      <c r="F24" s="17" t="str">
        <f>BASE!F67</f>
        <v>Qualquer Tipo</v>
      </c>
      <c r="G24" s="17" t="str">
        <f>BASE!G67</f>
        <v>Day</v>
      </c>
      <c r="H24" s="33">
        <f>BASE!H67</f>
        <v>8.3333333333333329E-2</v>
      </c>
      <c r="I24" s="17" t="str">
        <f>BASE!I67</f>
        <v>01 trocater, 01 agulha de Verres</v>
      </c>
      <c r="J24" s="17" t="str">
        <f>BASE!J67</f>
        <v>Johnson OU Medtronik</v>
      </c>
      <c r="K24" s="17" t="str">
        <f>BASE!K67</f>
        <v>Exclui anatomo</v>
      </c>
      <c r="L24" s="46">
        <f>BASE!L67</f>
        <v>7555.6800000000012</v>
      </c>
      <c r="M24" s="47">
        <f>BASE!M67</f>
        <v>6044.5440000000017</v>
      </c>
      <c r="N24" s="47">
        <f>BASE!N67</f>
        <v>550</v>
      </c>
    </row>
    <row r="25" spans="2:14" ht="50.1" customHeight="1" x14ac:dyDescent="0.25">
      <c r="B25" s="17">
        <f>BASE!B68</f>
        <v>31305016</v>
      </c>
      <c r="C25" s="17">
        <f>BASE!C68</f>
        <v>45070016</v>
      </c>
      <c r="D25" s="17" t="str">
        <f>BASE!D68</f>
        <v>GINECOLOGIA</v>
      </c>
      <c r="E25" s="17" t="str">
        <f>BASE!E68</f>
        <v>Ooforectomia ou Ooforoplastia (ovário)</v>
      </c>
      <c r="F25" s="17" t="str">
        <f>BASE!F68</f>
        <v>Qualquer Tipo</v>
      </c>
      <c r="G25" s="17">
        <f>BASE!G68</f>
        <v>1</v>
      </c>
      <c r="H25" s="33">
        <f>BASE!H68</f>
        <v>8.3333333333333329E-2</v>
      </c>
      <c r="I25" s="17" t="str">
        <f>BASE!I68</f>
        <v>-</v>
      </c>
      <c r="J25" s="17" t="str">
        <f>BASE!J68</f>
        <v>-</v>
      </c>
      <c r="K25" s="17" t="str">
        <f>BASE!K68</f>
        <v>Exclui anatomo</v>
      </c>
      <c r="L25" s="46">
        <f>BASE!L68</f>
        <v>7429.7520000000013</v>
      </c>
      <c r="M25" s="47">
        <f>BASE!M68</f>
        <v>5943.8016000000016</v>
      </c>
      <c r="N25" s="47">
        <f>BASE!N68</f>
        <v>550</v>
      </c>
    </row>
    <row r="26" spans="2:14" ht="50.1" customHeight="1" x14ac:dyDescent="0.25">
      <c r="B26" s="17">
        <f>BASE!B69</f>
        <v>94010002</v>
      </c>
      <c r="C26" s="17">
        <f>BASE!C69</f>
        <v>45080194</v>
      </c>
      <c r="D26" s="17" t="str">
        <f>BASE!D69</f>
        <v>GINECOLOGIA</v>
      </c>
      <c r="E26" s="17" t="str">
        <f>BASE!E69</f>
        <v>Parto Cesárea</v>
      </c>
      <c r="F26" s="17" t="str">
        <f>BASE!F69</f>
        <v>Peridural/ Raqui</v>
      </c>
      <c r="G26" s="17">
        <f>BASE!G69</f>
        <v>3</v>
      </c>
      <c r="H26" s="33">
        <f>BASE!H69</f>
        <v>0</v>
      </c>
      <c r="I26" s="17" t="str">
        <f>BASE!I69</f>
        <v>-</v>
      </c>
      <c r="J26" s="17" t="str">
        <f>BASE!J69</f>
        <v>-</v>
      </c>
      <c r="K26" s="17" t="str">
        <f>BASE!K69</f>
        <v>Exclui OPME</v>
      </c>
      <c r="L26" s="46">
        <f>BASE!L69</f>
        <v>10450</v>
      </c>
      <c r="M26" s="47" t="s">
        <v>242</v>
      </c>
      <c r="N26" s="47" t="str">
        <f>BASE!N69</f>
        <v>700,00 (placenta)</v>
      </c>
    </row>
    <row r="27" spans="2:14" ht="50.1" customHeight="1" x14ac:dyDescent="0.25">
      <c r="B27" s="17">
        <f>BASE!B70</f>
        <v>94010050</v>
      </c>
      <c r="C27" s="17">
        <f>BASE!C70</f>
        <v>45080100</v>
      </c>
      <c r="D27" s="17" t="str">
        <f>BASE!D70</f>
        <v>GINECOLOGIA</v>
      </c>
      <c r="E27" s="17" t="str">
        <f>BASE!E70</f>
        <v>Parto Cesárea Gemelar (30% do valor do pacote para cada gemelar)</v>
      </c>
      <c r="F27" s="17" t="str">
        <f>BASE!F70</f>
        <v>Peridural/ Raqui</v>
      </c>
      <c r="G27" s="17">
        <f>BASE!G70</f>
        <v>3</v>
      </c>
      <c r="H27" s="33">
        <f>BASE!H70</f>
        <v>0</v>
      </c>
      <c r="I27" s="17" t="str">
        <f>BASE!I70</f>
        <v>-</v>
      </c>
      <c r="J27" s="17" t="str">
        <f>BASE!J70</f>
        <v>-</v>
      </c>
      <c r="K27" s="17" t="str">
        <f>BASE!K70</f>
        <v>Exclui OPME</v>
      </c>
      <c r="L27" s="46">
        <f>BASE!L70</f>
        <v>13585.000000000002</v>
      </c>
      <c r="M27" s="47" t="s">
        <v>242</v>
      </c>
      <c r="N27" s="47" t="str">
        <f>BASE!N70</f>
        <v>700,00 (placenta)</v>
      </c>
    </row>
    <row r="28" spans="2:14" ht="50.1" customHeight="1" x14ac:dyDescent="0.25">
      <c r="B28" s="17">
        <f>BASE!B71</f>
        <v>94010003</v>
      </c>
      <c r="C28" s="17">
        <f>BASE!C71</f>
        <v>45080186</v>
      </c>
      <c r="D28" s="17" t="str">
        <f>BASE!D71</f>
        <v>GINECOLOGIA</v>
      </c>
      <c r="E28" s="17" t="str">
        <f>BASE!E71</f>
        <v>Parto Normal</v>
      </c>
      <c r="F28" s="17" t="str">
        <f>BASE!F71</f>
        <v>Peridural</v>
      </c>
      <c r="G28" s="17">
        <f>BASE!G71</f>
        <v>3</v>
      </c>
      <c r="H28" s="33">
        <f>BASE!H71</f>
        <v>0</v>
      </c>
      <c r="I28" s="17" t="str">
        <f>BASE!I71</f>
        <v>-</v>
      </c>
      <c r="J28" s="17" t="str">
        <f>BASE!J71</f>
        <v>-</v>
      </c>
      <c r="K28" s="17" t="str">
        <f>BASE!K71</f>
        <v>Exclui OPME</v>
      </c>
      <c r="L28" s="46">
        <f>BASE!L71</f>
        <v>9900</v>
      </c>
      <c r="M28" s="47" t="s">
        <v>242</v>
      </c>
      <c r="N28" s="47" t="str">
        <f>BASE!N71</f>
        <v>700,00 (placenta)</v>
      </c>
    </row>
    <row r="29" spans="2:14" ht="50.1" customHeight="1" x14ac:dyDescent="0.25">
      <c r="B29" s="17">
        <f>BASE!B72</f>
        <v>94010051</v>
      </c>
      <c r="C29" s="17">
        <f>BASE!C72</f>
        <v>94010051</v>
      </c>
      <c r="D29" s="17" t="str">
        <f>BASE!D72</f>
        <v>GINECOLOGIA</v>
      </c>
      <c r="E29" s="17" t="str">
        <f>BASE!E72</f>
        <v>Parto Normal Gemelar (30% do valor do pacote para cada gemelar)</v>
      </c>
      <c r="F29" s="17" t="str">
        <f>BASE!F72</f>
        <v>Peridural</v>
      </c>
      <c r="G29" s="17">
        <f>BASE!G72</f>
        <v>3</v>
      </c>
      <c r="H29" s="33">
        <f>BASE!H72</f>
        <v>0</v>
      </c>
      <c r="I29" s="17" t="str">
        <f>BASE!I72</f>
        <v>-</v>
      </c>
      <c r="J29" s="17" t="str">
        <f>BASE!J72</f>
        <v>-</v>
      </c>
      <c r="K29" s="17" t="str">
        <f>BASE!K72</f>
        <v>Exclui OPME</v>
      </c>
      <c r="L29" s="46">
        <f>BASE!L72</f>
        <v>12870.000000000002</v>
      </c>
      <c r="M29" s="47" t="s">
        <v>242</v>
      </c>
      <c r="N29" s="47" t="str">
        <f>BASE!N72</f>
        <v>700,00 (placenta)</v>
      </c>
    </row>
  </sheetData>
  <sheetProtection algorithmName="SHA-512" hashValue="qzn+YJt5qM5tm3G4tNU26d32gYFnuFoNoukeFJpuDIcYJgFh8Q+HkgWcZgPqCKrQwjc0C70ez7xaA+x0Z+lahw==" saltValue="g9A0e/Hbe7bcTUpM2yaRcw==" spinCount="100000" sheet="1" autoFilter="0"/>
  <printOptions horizontalCentered="1"/>
  <pageMargins left="0.11811023622047245" right="0.11811023622047245" top="0.98425196850393704" bottom="0.39370078740157483" header="0.19685039370078741" footer="0.11811023622047245"/>
  <pageSetup paperSize="9" scale="85" orientation="landscape" r:id="rId1"/>
  <headerFooter>
    <oddHeader>&amp;L&amp;G&amp;C&amp;"-,Negrito"&amp;12HOSPITAL VERA CRUZ
PREÇOS PADRONIZADOS -PARTICULAR
&amp;K03+000GINECOLOGIA</oddHeader>
    <oddFooter>&amp;C&amp;9&amp;P / &amp;N</oddFooter>
  </headerFooter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N16"/>
  <sheetViews>
    <sheetView showGridLines="0" topLeftCell="B1" workbookViewId="0">
      <selection activeCell="H10" sqref="H10"/>
    </sheetView>
  </sheetViews>
  <sheetFormatPr defaultRowHeight="15" x14ac:dyDescent="0.25"/>
  <cols>
    <col min="2" max="2" width="10.42578125" customWidth="1"/>
    <col min="3" max="3" width="9" hidden="1" customWidth="1"/>
    <col min="4" max="4" width="16.140625" customWidth="1"/>
    <col min="5" max="5" width="35.42578125" customWidth="1"/>
    <col min="6" max="6" width="15" customWidth="1"/>
    <col min="7" max="7" width="6.140625" bestFit="1" customWidth="1"/>
    <col min="8" max="8" width="7.85546875" style="5" bestFit="1" customWidth="1"/>
    <col min="9" max="10" width="20.7109375" customWidth="1"/>
    <col min="11" max="11" width="15.85546875" customWidth="1"/>
    <col min="12" max="12" width="12.5703125" style="4" bestFit="1" customWidth="1"/>
    <col min="13" max="14" width="15.140625" bestFit="1" customWidth="1"/>
  </cols>
  <sheetData>
    <row r="1" spans="1:14" x14ac:dyDescent="0.25">
      <c r="E1" s="9"/>
      <c r="K1" s="4"/>
      <c r="L1"/>
    </row>
    <row r="2" spans="1:14" ht="25.5" x14ac:dyDescent="0.35">
      <c r="A2" s="10"/>
      <c r="B2" s="11"/>
      <c r="C2" s="10"/>
      <c r="D2" s="10"/>
      <c r="E2" s="10"/>
      <c r="F2" s="10"/>
      <c r="G2" s="10"/>
      <c r="H2" s="10"/>
      <c r="I2" s="10"/>
      <c r="L2"/>
    </row>
    <row r="3" spans="1:14" x14ac:dyDescent="0.25">
      <c r="A3" s="10"/>
      <c r="B3" s="10"/>
      <c r="C3" s="10"/>
      <c r="D3" s="10"/>
      <c r="E3" s="10"/>
      <c r="F3" s="10"/>
      <c r="G3" s="10"/>
      <c r="H3" s="10"/>
      <c r="I3" s="10"/>
      <c r="L3"/>
    </row>
    <row r="4" spans="1:14" x14ac:dyDescent="0.25">
      <c r="A4" s="10"/>
      <c r="B4" s="10"/>
      <c r="C4" s="10"/>
      <c r="D4" s="10"/>
      <c r="E4" s="10"/>
      <c r="F4" s="10"/>
      <c r="G4" s="10"/>
      <c r="H4" s="10"/>
      <c r="I4" s="10"/>
      <c r="L4"/>
    </row>
    <row r="5" spans="1:14" x14ac:dyDescent="0.25">
      <c r="A5" s="10"/>
      <c r="B5" s="10"/>
      <c r="C5" s="10"/>
      <c r="D5" s="10"/>
      <c r="E5" s="10"/>
      <c r="F5" s="10"/>
      <c r="G5" s="10"/>
      <c r="H5" s="10"/>
      <c r="I5" s="10"/>
      <c r="L5"/>
    </row>
    <row r="7" spans="1:14" s="1" customFormat="1" ht="42" customHeight="1" x14ac:dyDescent="0.2">
      <c r="B7" s="42" t="str">
        <f>BASE!B2</f>
        <v>Código</v>
      </c>
      <c r="C7" s="42" t="str">
        <f>BASE!C2</f>
        <v>Código AMB</v>
      </c>
      <c r="D7" s="42" t="str">
        <f>BASE!D2</f>
        <v>Especialidade</v>
      </c>
      <c r="E7" s="42" t="str">
        <f>BASE!E2</f>
        <v>Procedimento</v>
      </c>
      <c r="F7" s="42" t="str">
        <f>BASE!F2</f>
        <v>Tipo de Anestesia</v>
      </c>
      <c r="G7" s="42" t="str">
        <f>BASE!G2</f>
        <v>Diárias</v>
      </c>
      <c r="H7" s="42" t="str">
        <f>BASE!H2</f>
        <v>Tempo Sala</v>
      </c>
      <c r="I7" s="42" t="str">
        <f>BASE!I2</f>
        <v>Itens inclusos - OPME</v>
      </c>
      <c r="J7" s="42" t="str">
        <f>BASE!J2</f>
        <v>Fornecedor Homologado - itens inclusos</v>
      </c>
      <c r="K7" s="42" t="str">
        <f>BASE!K2</f>
        <v>Itens exclusos</v>
      </c>
      <c r="L7" s="42" t="str">
        <f>BASE!L2</f>
        <v>Vera Cruz Hospital</v>
      </c>
      <c r="M7" s="42" t="str">
        <f>BASE!M2</f>
        <v>Vera Cruz Casa Saude</v>
      </c>
      <c r="N7" s="42" t="str">
        <f>BASE!N2</f>
        <v>Anatomo Patologico Multipat
(duuvida ligar no Multipat)</v>
      </c>
    </row>
    <row r="8" spans="1:14" ht="50.1" customHeight="1" x14ac:dyDescent="0.25">
      <c r="B8" s="17">
        <f>BASE!B73</f>
        <v>30724058</v>
      </c>
      <c r="C8" s="17" t="e">
        <f>BASE!#REF!</f>
        <v>#REF!</v>
      </c>
      <c r="D8" s="17" t="str">
        <f>BASE!D73</f>
        <v>ORTOPEDIA</v>
      </c>
      <c r="E8" s="17" t="str">
        <f>BASE!E73</f>
        <v>Artroplastia (qualquer técnica ou versão de quadril) - tratamento cirúrgico</v>
      </c>
      <c r="F8" s="17" t="str">
        <f>BASE!F73</f>
        <v>Qualquer Tipo</v>
      </c>
      <c r="G8" s="17">
        <f>BASE!G73</f>
        <v>3</v>
      </c>
      <c r="H8" s="33">
        <f>BASE!H73</f>
        <v>0.16666666666666666</v>
      </c>
      <c r="I8" s="17" t="str">
        <f>BASE!I73</f>
        <v>-</v>
      </c>
      <c r="J8" s="17" t="str">
        <f>BASE!J73</f>
        <v>-</v>
      </c>
      <c r="K8" s="17" t="str">
        <f>BASE!K73</f>
        <v>Exclui OPME, UTI, hemoderivado</v>
      </c>
      <c r="L8" s="46">
        <f>BASE!L73</f>
        <v>22037.4</v>
      </c>
      <c r="M8" s="34">
        <f>BASE!M73</f>
        <v>17629.920000000002</v>
      </c>
      <c r="N8" s="34" t="str">
        <f>BASE!N73</f>
        <v>-</v>
      </c>
    </row>
    <row r="9" spans="1:14" ht="50.1" customHeight="1" x14ac:dyDescent="0.25">
      <c r="B9" s="17">
        <f>BASE!B74</f>
        <v>30726034</v>
      </c>
      <c r="C9" s="17" t="e">
        <f>BASE!#REF!</f>
        <v>#REF!</v>
      </c>
      <c r="D9" s="17" t="str">
        <f>BASE!D74</f>
        <v>ORTOPEDIA</v>
      </c>
      <c r="E9" s="17" t="str">
        <f>BASE!E74</f>
        <v xml:space="preserve">Artroplastia do Joelho </v>
      </c>
      <c r="F9" s="17" t="str">
        <f>BASE!F74</f>
        <v>Qualquer Tipo</v>
      </c>
      <c r="G9" s="17">
        <f>BASE!G74</f>
        <v>3</v>
      </c>
      <c r="H9" s="33">
        <f>BASE!H74</f>
        <v>0.125</v>
      </c>
      <c r="I9" s="17" t="str">
        <f>BASE!I74</f>
        <v>-</v>
      </c>
      <c r="J9" s="17" t="str">
        <f>BASE!J74</f>
        <v>-</v>
      </c>
      <c r="K9" s="17" t="str">
        <f>BASE!K74</f>
        <v>-</v>
      </c>
      <c r="L9" s="46">
        <f>BASE!L74</f>
        <v>19008</v>
      </c>
      <c r="M9" s="34">
        <f>BASE!M74</f>
        <v>15206.400000000001</v>
      </c>
      <c r="N9" s="34">
        <f>BASE!N74</f>
        <v>390</v>
      </c>
    </row>
    <row r="10" spans="1:14" ht="50.1" customHeight="1" x14ac:dyDescent="0.25">
      <c r="B10" s="17">
        <f>BASE!B75</f>
        <v>30726034</v>
      </c>
      <c r="C10" s="17">
        <f>BASE!C42</f>
        <v>94040004</v>
      </c>
      <c r="D10" s="17" t="str">
        <f>BASE!D75</f>
        <v>ORTOPEDIA</v>
      </c>
      <c r="E10" s="17" t="str">
        <f>BASE!E75</f>
        <v xml:space="preserve">Artroplastia do Joelho </v>
      </c>
      <c r="F10" s="17" t="str">
        <f>BASE!F75</f>
        <v>Qualquer Tipo</v>
      </c>
      <c r="G10" s="17">
        <f>BASE!G75</f>
        <v>2</v>
      </c>
      <c r="H10" s="33">
        <f>BASE!H75</f>
        <v>0.125</v>
      </c>
      <c r="I10" s="17" t="str">
        <f>BASE!I75</f>
        <v>-</v>
      </c>
      <c r="J10" s="17" t="str">
        <f>BASE!J75</f>
        <v>-</v>
      </c>
      <c r="K10" s="17" t="str">
        <f>BASE!K75</f>
        <v>-</v>
      </c>
      <c r="L10" s="46">
        <f>BASE!L75</f>
        <v>16038.000000000004</v>
      </c>
      <c r="M10" s="34">
        <f>BASE!M75</f>
        <v>12830.400000000003</v>
      </c>
      <c r="N10" s="34">
        <f>BASE!N75</f>
        <v>390</v>
      </c>
    </row>
    <row r="11" spans="1:14" ht="50.1" customHeight="1" x14ac:dyDescent="0.25">
      <c r="B11" s="17">
        <f>BASE!B76</f>
        <v>30735076</v>
      </c>
      <c r="C11" s="17">
        <f>BASE!C43</f>
        <v>94010000</v>
      </c>
      <c r="D11" s="17" t="str">
        <f>BASE!D76</f>
        <v>ORTOPEDIA</v>
      </c>
      <c r="E11" s="17" t="str">
        <f>BASE!E76</f>
        <v>Instabilidade multidirecional (ombro)</v>
      </c>
      <c r="F11" s="17" t="str">
        <f>BASE!F76</f>
        <v>Qualquer Tipo</v>
      </c>
      <c r="G11" s="17">
        <f>BASE!G76</f>
        <v>1</v>
      </c>
      <c r="H11" s="33">
        <f>BASE!H76</f>
        <v>8.3333333333333329E-2</v>
      </c>
      <c r="I11" s="17" t="str">
        <f>BASE!I76</f>
        <v>-</v>
      </c>
      <c r="J11" s="17" t="str">
        <f>BASE!J76</f>
        <v>-</v>
      </c>
      <c r="K11" s="17" t="str">
        <f>BASE!K76</f>
        <v>Exclui OPME</v>
      </c>
      <c r="L11" s="46">
        <f>BASE!L76</f>
        <v>9444.6</v>
      </c>
      <c r="M11" s="34">
        <f>BASE!M76</f>
        <v>7555.68</v>
      </c>
      <c r="N11" s="34" t="str">
        <f>BASE!N76</f>
        <v>-</v>
      </c>
    </row>
    <row r="12" spans="1:14" ht="50.1" customHeight="1" x14ac:dyDescent="0.25">
      <c r="B12" s="17">
        <f>BASE!B77</f>
        <v>30735050</v>
      </c>
      <c r="C12" s="17">
        <f>BASE!C44</f>
        <v>94040002</v>
      </c>
      <c r="D12" s="17" t="str">
        <f>BASE!D77</f>
        <v>ORTOPEDIA</v>
      </c>
      <c r="E12" s="17" t="str">
        <f>BASE!E77</f>
        <v>Luxação gleno-umeral (Ombro)</v>
      </c>
      <c r="F12" s="17" t="str">
        <f>BASE!F77</f>
        <v>Qualquer Tipo</v>
      </c>
      <c r="G12" s="17">
        <f>BASE!G77</f>
        <v>1</v>
      </c>
      <c r="H12" s="33">
        <f>BASE!H77</f>
        <v>8.3333333333333329E-2</v>
      </c>
      <c r="I12" s="17" t="str">
        <f>BASE!I77</f>
        <v>-</v>
      </c>
      <c r="J12" s="17" t="str">
        <f>BASE!J77</f>
        <v>-</v>
      </c>
      <c r="K12" s="17" t="str">
        <f>BASE!K77</f>
        <v>Exclui OPME</v>
      </c>
      <c r="L12" s="46">
        <f>BASE!L77</f>
        <v>9444.6</v>
      </c>
      <c r="M12" s="34">
        <f>BASE!M77</f>
        <v>7555.68</v>
      </c>
      <c r="N12" s="34" t="str">
        <f>BASE!N77</f>
        <v>-</v>
      </c>
    </row>
    <row r="13" spans="1:14" ht="50.1" customHeight="1" x14ac:dyDescent="0.25">
      <c r="B13" s="17" t="str">
        <f>BASE!B78</f>
        <v>30733057 /+30733073</v>
      </c>
      <c r="C13" s="17">
        <f>BASE!C45</f>
        <v>94040003</v>
      </c>
      <c r="D13" s="17" t="str">
        <f>BASE!D78</f>
        <v>ORTOPEDIA</v>
      </c>
      <c r="E13" s="17" t="str">
        <f>BASE!E78</f>
        <v>Meniscectomia  +  Reconstrução, retencionamento ou reforço do ligamento cruzado anterior ou posterior</v>
      </c>
      <c r="F13" s="17" t="str">
        <f>BASE!F78</f>
        <v>Qualquer Tipo</v>
      </c>
      <c r="G13" s="17">
        <f>BASE!G78</f>
        <v>1</v>
      </c>
      <c r="H13" s="33">
        <f>BASE!H78</f>
        <v>0.125</v>
      </c>
      <c r="I13" s="17" t="str">
        <f>BASE!I78</f>
        <v>01 equipo de bomba, 01 lamina de Shaver</v>
      </c>
      <c r="J13" s="17" t="str">
        <f>BASE!J78</f>
        <v>Johnson OU Prime OU Smith Nephew OU Imact</v>
      </c>
      <c r="K13" s="17" t="str">
        <f>BASE!K78</f>
        <v>Exclui demais OPMEs</v>
      </c>
      <c r="L13" s="46">
        <f>BASE!L78</f>
        <v>11963.160000000002</v>
      </c>
      <c r="M13" s="34">
        <f>BASE!M78</f>
        <v>9570.5280000000021</v>
      </c>
      <c r="N13" s="34">
        <f>BASE!N78</f>
        <v>390</v>
      </c>
    </row>
    <row r="14" spans="1:14" ht="50.1" customHeight="1" x14ac:dyDescent="0.25">
      <c r="B14" s="17">
        <f>BASE!B79</f>
        <v>30733057</v>
      </c>
      <c r="C14" s="17">
        <f>BASE!C48</f>
        <v>94010081</v>
      </c>
      <c r="D14" s="17" t="str">
        <f>BASE!D79</f>
        <v>ORTOPEDIA</v>
      </c>
      <c r="E14" s="17" t="str">
        <f>BASE!E79</f>
        <v>Meniscectomia - um menisco</v>
      </c>
      <c r="F14" s="17" t="str">
        <f>BASE!F79</f>
        <v>Qualquer Tipo</v>
      </c>
      <c r="G14" s="17">
        <f>BASE!G79</f>
        <v>1</v>
      </c>
      <c r="H14" s="33">
        <f>BASE!H79</f>
        <v>8.3333333333333329E-2</v>
      </c>
      <c r="I14" s="17" t="str">
        <f>BASE!I79</f>
        <v>01 equipo de bomba, 01 lamina de Shaver</v>
      </c>
      <c r="J14" s="17" t="str">
        <f>BASE!J79</f>
        <v>Johnson OU Prime OU Smith Nephew OU Imact</v>
      </c>
      <c r="K14" s="17" t="str">
        <f>BASE!K79</f>
        <v>-</v>
      </c>
      <c r="L14" s="46">
        <f>BASE!L79</f>
        <v>10074.240000000002</v>
      </c>
      <c r="M14" s="34">
        <f>BASE!M79</f>
        <v>8059.3920000000016</v>
      </c>
      <c r="N14" s="34">
        <f>BASE!N79</f>
        <v>390</v>
      </c>
    </row>
    <row r="15" spans="1:14" ht="50.1" customHeight="1" x14ac:dyDescent="0.25">
      <c r="B15" s="17">
        <f>BASE!B80</f>
        <v>30733073</v>
      </c>
      <c r="C15" s="17">
        <f>BASE!C49</f>
        <v>94010082</v>
      </c>
      <c r="D15" s="17" t="str">
        <f>BASE!D80</f>
        <v>ORTOPEDIA</v>
      </c>
      <c r="E15" s="17" t="str">
        <f>BASE!E80</f>
        <v>Reconstrução, retencionamento ou reforço do ligamento cruzado anterior ou posterior</v>
      </c>
      <c r="F15" s="17" t="str">
        <f>BASE!F80</f>
        <v>Qualquer Tipo</v>
      </c>
      <c r="G15" s="17">
        <f>BASE!G80</f>
        <v>1</v>
      </c>
      <c r="H15" s="33">
        <f>BASE!H80</f>
        <v>8.3333333333333329E-2</v>
      </c>
      <c r="I15" s="17" t="str">
        <f>BASE!I80</f>
        <v>-</v>
      </c>
      <c r="J15" s="17" t="str">
        <f>BASE!J80</f>
        <v>-</v>
      </c>
      <c r="K15" s="17" t="str">
        <f>BASE!K80</f>
        <v>Exclui OPME</v>
      </c>
      <c r="L15" s="46">
        <f>BASE!L80</f>
        <v>9444.6</v>
      </c>
      <c r="M15" s="34">
        <f>BASE!M80</f>
        <v>7555.68</v>
      </c>
      <c r="N15" s="34" t="str">
        <f>BASE!N80</f>
        <v>-</v>
      </c>
    </row>
    <row r="16" spans="1:14" ht="50.1" customHeight="1" x14ac:dyDescent="0.25">
      <c r="B16" s="17">
        <f>BASE!B81</f>
        <v>30735068</v>
      </c>
      <c r="C16" s="17">
        <f>BASE!C50</f>
        <v>94010082</v>
      </c>
      <c r="D16" s="17" t="str">
        <f>BASE!D81</f>
        <v>ORTOPEDIA</v>
      </c>
      <c r="E16" s="17" t="str">
        <f>BASE!E81</f>
        <v>Ruptura do manguito rotador (ombro)</v>
      </c>
      <c r="F16" s="17" t="str">
        <f>BASE!F81</f>
        <v>Qualquer Tipo</v>
      </c>
      <c r="G16" s="17">
        <f>BASE!G81</f>
        <v>1</v>
      </c>
      <c r="H16" s="33">
        <f>BASE!H81</f>
        <v>8.3333333333333329E-2</v>
      </c>
      <c r="I16" s="17" t="str">
        <f>BASE!I81</f>
        <v>-</v>
      </c>
      <c r="J16" s="17" t="str">
        <f>BASE!J81</f>
        <v>-</v>
      </c>
      <c r="K16" s="17" t="str">
        <f>BASE!K81</f>
        <v>Exclui OPME</v>
      </c>
      <c r="L16" s="46">
        <f>BASE!L81</f>
        <v>9444.6</v>
      </c>
      <c r="M16" s="34">
        <f>BASE!M81</f>
        <v>7555.68</v>
      </c>
      <c r="N16" s="34" t="str">
        <f>BASE!N81</f>
        <v>-</v>
      </c>
    </row>
  </sheetData>
  <sheetProtection algorithmName="SHA-512" hashValue="yw6bvQR3HVHDhJAKGRM4bYvOiDhwWRsr9fGp7oxPZVv0ljqwUAHmAWOyODOY7vYMQcjx8otQkoAAyCpHqD2i/A==" saltValue="DyruNzgSymnztAcO4rg43A==" spinCount="100000" sheet="1" objects="1" scenarios="1"/>
  <printOptions horizontalCentered="1"/>
  <pageMargins left="0.11811023622047245" right="0.11811023622047245" top="0.98425196850393704" bottom="0.39370078740157483" header="0.19685039370078741" footer="0.11811023622047245"/>
  <pageSetup paperSize="9" scale="85" orientation="landscape" verticalDpi="0" r:id="rId1"/>
  <headerFooter>
    <oddHeader>&amp;L&amp;G&amp;C&amp;"-,Negrito"&amp;12HOSPITAL VERA CRUZ
PREÇOS PADRONIZADOS -PARTICULAR
&amp;K03+000ORTOPEDIA</oddHeader>
    <oddFooter>&amp;C&amp;8&amp;P /&amp;N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M23"/>
  <sheetViews>
    <sheetView showGridLines="0" topLeftCell="A3" zoomScale="90" zoomScaleNormal="90" workbookViewId="0">
      <selection activeCell="I13" sqref="I13"/>
    </sheetView>
  </sheetViews>
  <sheetFormatPr defaultRowHeight="15" x14ac:dyDescent="0.25"/>
  <cols>
    <col min="2" max="2" width="14.42578125" customWidth="1"/>
    <col min="3" max="3" width="10.140625" hidden="1" customWidth="1"/>
    <col min="4" max="4" width="11.42578125" customWidth="1"/>
    <col min="5" max="5" width="35.28515625" customWidth="1"/>
    <col min="6" max="6" width="11.85546875" customWidth="1"/>
    <col min="7" max="7" width="6.140625" bestFit="1" customWidth="1"/>
    <col min="8" max="8" width="7.85546875" style="5" bestFit="1" customWidth="1"/>
    <col min="9" max="10" width="20.7109375" customWidth="1"/>
    <col min="11" max="11" width="17.85546875" style="4" customWidth="1"/>
    <col min="12" max="13" width="18.140625" style="48" customWidth="1"/>
  </cols>
  <sheetData>
    <row r="1" spans="1:13" x14ac:dyDescent="0.25">
      <c r="E1" s="9"/>
    </row>
    <row r="2" spans="1:13" ht="25.5" x14ac:dyDescent="0.35">
      <c r="A2" s="10"/>
      <c r="B2" s="11"/>
      <c r="C2" s="10"/>
      <c r="D2" s="10"/>
      <c r="E2" s="10"/>
      <c r="F2" s="10"/>
      <c r="G2" s="10"/>
      <c r="H2" s="10"/>
      <c r="I2" s="10"/>
      <c r="K2"/>
    </row>
    <row r="3" spans="1:13" x14ac:dyDescent="0.25">
      <c r="A3" s="10"/>
      <c r="B3" s="10"/>
      <c r="C3" s="10"/>
      <c r="D3" s="10"/>
      <c r="E3" s="10"/>
      <c r="F3" s="10"/>
      <c r="G3" s="10"/>
      <c r="H3" s="10"/>
      <c r="I3" s="10"/>
      <c r="K3"/>
    </row>
    <row r="4" spans="1:13" x14ac:dyDescent="0.25">
      <c r="A4" s="10"/>
      <c r="B4" s="10"/>
      <c r="C4" s="10"/>
      <c r="D4" s="10"/>
      <c r="E4" s="10"/>
      <c r="F4" s="10"/>
      <c r="G4" s="10"/>
      <c r="H4" s="10"/>
      <c r="I4" s="10"/>
      <c r="K4"/>
    </row>
    <row r="5" spans="1:13" x14ac:dyDescent="0.25">
      <c r="A5" s="10"/>
      <c r="B5" s="10"/>
      <c r="C5" s="10"/>
      <c r="D5" s="10"/>
      <c r="E5" s="10"/>
      <c r="F5" s="10"/>
      <c r="G5" s="10"/>
      <c r="H5" s="10"/>
      <c r="I5" s="10"/>
      <c r="K5"/>
    </row>
    <row r="8" spans="1:13" s="1" customFormat="1" ht="42" customHeight="1" x14ac:dyDescent="0.2">
      <c r="B8" s="42" t="str">
        <f>BASE!B2</f>
        <v>Código</v>
      </c>
      <c r="C8" s="42" t="str">
        <f>BASE!C2</f>
        <v>Código AMB</v>
      </c>
      <c r="D8" s="42" t="str">
        <f>BASE!D2</f>
        <v>Especialidade</v>
      </c>
      <c r="E8" s="42" t="str">
        <f>BASE!E2</f>
        <v>Procedimento</v>
      </c>
      <c r="F8" s="42" t="str">
        <f>BASE!F2</f>
        <v>Tipo de Anestesia</v>
      </c>
      <c r="G8" s="42" t="str">
        <f>BASE!G2</f>
        <v>Diárias</v>
      </c>
      <c r="H8" s="42" t="str">
        <f>BASE!H2</f>
        <v>Tempo Sala</v>
      </c>
      <c r="I8" s="42" t="str">
        <f>BASE!I2</f>
        <v>Itens inclusos - OPME</v>
      </c>
      <c r="J8" s="42" t="str">
        <f>BASE!K2</f>
        <v>Itens exclusos</v>
      </c>
      <c r="K8" s="42" t="str">
        <f>BASE!L2</f>
        <v>Vera Cruz Hospital</v>
      </c>
      <c r="L8" s="49" t="str">
        <f>BASE!M2</f>
        <v>Vera Cruz Casa Saude</v>
      </c>
      <c r="M8" s="49" t="str">
        <f>BASE!N2</f>
        <v>Anatomo Patologico Multipat
(duuvida ligar no Multipat)</v>
      </c>
    </row>
    <row r="9" spans="1:13" ht="35.1" customHeight="1" x14ac:dyDescent="0.25">
      <c r="B9" s="17">
        <f>BASE!B82</f>
        <v>30205034</v>
      </c>
      <c r="C9" s="17">
        <f>BASE!C51</f>
        <v>94010082</v>
      </c>
      <c r="D9" s="17" t="str">
        <f>BASE!D82</f>
        <v>OTORRINO</v>
      </c>
      <c r="E9" s="17" t="str">
        <f>BASE!E82</f>
        <v>Amigdalectomia + Adenoidectomia</v>
      </c>
      <c r="F9" s="17" t="str">
        <f>BASE!F82</f>
        <v>Geral ou Sedação</v>
      </c>
      <c r="G9" s="17" t="str">
        <f>BASE!G82</f>
        <v>Day</v>
      </c>
      <c r="H9" s="33">
        <f>BASE!H82</f>
        <v>4.1666666666666664E-2</v>
      </c>
      <c r="I9" s="17" t="str">
        <f>BASE!I82</f>
        <v>-</v>
      </c>
      <c r="J9" s="17" t="str">
        <f>BASE!K82</f>
        <v>Exclui  hemostático, OPME</v>
      </c>
      <c r="K9" s="46">
        <f>BASE!L82</f>
        <v>4659.3360000000002</v>
      </c>
      <c r="L9" s="47">
        <f>BASE!M82</f>
        <v>3727.4688000000006</v>
      </c>
      <c r="M9" s="47">
        <f>BASE!N82</f>
        <v>550</v>
      </c>
    </row>
    <row r="10" spans="1:13" ht="35.1" customHeight="1" x14ac:dyDescent="0.25">
      <c r="B10" s="17">
        <f>BASE!B83</f>
        <v>30205050</v>
      </c>
      <c r="C10" s="17">
        <f>BASE!C52</f>
        <v>45080011</v>
      </c>
      <c r="D10" s="17" t="str">
        <f>BASE!D83</f>
        <v>OTORRINO</v>
      </c>
      <c r="E10" s="17" t="str">
        <f>BASE!E83</f>
        <v>Amigdalectomia das palatinas</v>
      </c>
      <c r="F10" s="17" t="str">
        <f>BASE!F83</f>
        <v>Geral ou Sedação</v>
      </c>
      <c r="G10" s="17" t="str">
        <f>BASE!G83</f>
        <v>Day</v>
      </c>
      <c r="H10" s="33">
        <f>BASE!H83</f>
        <v>4.1666666666666664E-2</v>
      </c>
      <c r="I10" s="17" t="str">
        <f>BASE!I83</f>
        <v>-</v>
      </c>
      <c r="J10" s="17" t="str">
        <f>BASE!K83</f>
        <v>Exclui  hemostático, OPME</v>
      </c>
      <c r="K10" s="46">
        <f>BASE!L83</f>
        <v>4659.3360000000002</v>
      </c>
      <c r="L10" s="47">
        <f>BASE!M83</f>
        <v>3727.4688000000006</v>
      </c>
      <c r="M10" s="47">
        <f>BASE!N83</f>
        <v>550</v>
      </c>
    </row>
    <row r="11" spans="1:13" ht="35.1" customHeight="1" x14ac:dyDescent="0.25">
      <c r="B11" s="17">
        <f>BASE!B84</f>
        <v>30205042</v>
      </c>
      <c r="C11" s="17">
        <f>BASE!C53</f>
        <v>45080011</v>
      </c>
      <c r="D11" s="17" t="str">
        <f>BASE!D84</f>
        <v>OTORRINO</v>
      </c>
      <c r="E11" s="17" t="str">
        <f>BASE!E84</f>
        <v>Adenoidectomia</v>
      </c>
      <c r="F11" s="17" t="str">
        <f>BASE!F84</f>
        <v>Geral ou Sedação</v>
      </c>
      <c r="G11" s="17" t="str">
        <f>BASE!G84</f>
        <v>Day</v>
      </c>
      <c r="H11" s="33">
        <f>BASE!H84</f>
        <v>4.1666666666666664E-2</v>
      </c>
      <c r="I11" s="17" t="str">
        <f>BASE!I84</f>
        <v>-</v>
      </c>
      <c r="J11" s="17" t="str">
        <f>BASE!K84</f>
        <v>Exclui  hemostático, OPME</v>
      </c>
      <c r="K11" s="46">
        <f>BASE!L84</f>
        <v>4659.3360000000002</v>
      </c>
      <c r="L11" s="47">
        <f>BASE!M84</f>
        <v>3727.4688000000006</v>
      </c>
      <c r="M11" s="47">
        <f>BASE!N84</f>
        <v>550</v>
      </c>
    </row>
    <row r="12" spans="1:13" ht="45" customHeight="1" x14ac:dyDescent="0.25">
      <c r="B12" s="17">
        <f>BASE!B85</f>
        <v>30203015</v>
      </c>
      <c r="C12" s="17">
        <f>BASE!C54</f>
        <v>45050031</v>
      </c>
      <c r="D12" s="17" t="str">
        <f>BASE!D85</f>
        <v>OTORRINO</v>
      </c>
      <c r="E12" s="17" t="str">
        <f>BASE!E85</f>
        <v>Frenotomia lingual</v>
      </c>
      <c r="F12" s="17" t="str">
        <f>BASE!F85</f>
        <v>Geral ou Sedação</v>
      </c>
      <c r="G12" s="17" t="str">
        <f>BASE!G85</f>
        <v>Day</v>
      </c>
      <c r="H12" s="33">
        <f>BASE!H85</f>
        <v>4.1666666666666664E-2</v>
      </c>
      <c r="I12" s="17" t="str">
        <f>BASE!I85</f>
        <v>-</v>
      </c>
      <c r="J12" s="17" t="str">
        <f>BASE!K85</f>
        <v>Exclui  hemostático, OPME</v>
      </c>
      <c r="K12" s="46">
        <f>BASE!L85</f>
        <v>3400.0560000000005</v>
      </c>
      <c r="L12" s="47">
        <f>BASE!M85</f>
        <v>2720.0448000000006</v>
      </c>
      <c r="M12" s="47" t="str">
        <f>BASE!N85</f>
        <v>-</v>
      </c>
    </row>
    <row r="13" spans="1:13" ht="35.1" customHeight="1" x14ac:dyDescent="0.25">
      <c r="B13" s="17">
        <f>BASE!B86</f>
        <v>30206251</v>
      </c>
      <c r="C13" s="17">
        <f>BASE!C55</f>
        <v>47010177</v>
      </c>
      <c r="D13" s="17" t="str">
        <f>BASE!D86</f>
        <v>OTORRINO</v>
      </c>
      <c r="E13" s="17" t="str">
        <f>BASE!E86</f>
        <v>Microcirurgia para ressecção de papiloma (Microcirurgia de Laringe)</v>
      </c>
      <c r="F13" s="17" t="str">
        <f>BASE!F86</f>
        <v>Geral ou Sedação</v>
      </c>
      <c r="G13" s="17">
        <f>BASE!G86</f>
        <v>1</v>
      </c>
      <c r="H13" s="33">
        <f>BASE!H86</f>
        <v>4.1666666666666664E-2</v>
      </c>
      <c r="I13" s="17" t="str">
        <f>BASE!I86</f>
        <v>-</v>
      </c>
      <c r="J13" s="17" t="str">
        <f>BASE!K86</f>
        <v>Exclu laser e afins, OPME, hemostático e anatomo</v>
      </c>
      <c r="K13" s="46">
        <f>BASE!L86</f>
        <v>6640.920000000001</v>
      </c>
      <c r="L13" s="47">
        <f>BASE!M86</f>
        <v>5312.7360000000008</v>
      </c>
      <c r="M13" s="47">
        <f>BASE!N86</f>
        <v>390</v>
      </c>
    </row>
    <row r="14" spans="1:13" ht="35.1" customHeight="1" x14ac:dyDescent="0.25">
      <c r="B14" s="17">
        <f>BASE!B87</f>
        <v>30501369</v>
      </c>
      <c r="C14" s="17">
        <f>BASE!C56</f>
        <v>53040120</v>
      </c>
      <c r="D14" s="17" t="str">
        <f>BASE!D87</f>
        <v>OTORRINO</v>
      </c>
      <c r="E14" s="17" t="str">
        <f>BASE!E87</f>
        <v>Septoplastia</v>
      </c>
      <c r="F14" s="17" t="str">
        <f>BASE!F87</f>
        <v>Geral ou Sedação</v>
      </c>
      <c r="G14" s="17" t="str">
        <f>BASE!G87</f>
        <v>Day</v>
      </c>
      <c r="H14" s="33">
        <f>BASE!H87</f>
        <v>4.1666666666666664E-2</v>
      </c>
      <c r="I14" s="17" t="str">
        <f>BASE!I87</f>
        <v>-</v>
      </c>
      <c r="J14" s="17" t="str">
        <f>BASE!K87</f>
        <v>Exclui  hemostático, OPME</v>
      </c>
      <c r="K14" s="46">
        <f>BASE!L87</f>
        <v>5163.0480000000007</v>
      </c>
      <c r="L14" s="47">
        <f>BASE!M87</f>
        <v>4130.4384000000009</v>
      </c>
      <c r="M14" s="47">
        <f>BASE!N87</f>
        <v>390</v>
      </c>
    </row>
    <row r="15" spans="1:13" ht="35.1" customHeight="1" x14ac:dyDescent="0.25">
      <c r="B15" s="17" t="str">
        <f>BASE!B88</f>
        <v>30501369 +  30205050</v>
      </c>
      <c r="C15" s="17" t="str">
        <f>BASE!C57</f>
        <v>-</v>
      </c>
      <c r="D15" s="17" t="str">
        <f>BASE!D88</f>
        <v>OTORRINO</v>
      </c>
      <c r="E15" s="17" t="str">
        <f>BASE!E88</f>
        <v>Septoplastia + Amigdalectomia</v>
      </c>
      <c r="F15" s="17" t="str">
        <f>BASE!F88</f>
        <v>Geral ou Sedação</v>
      </c>
      <c r="G15" s="17" t="str">
        <f>BASE!G88</f>
        <v>Day</v>
      </c>
      <c r="H15" s="33">
        <f>BASE!H88</f>
        <v>8.3333333333333329E-2</v>
      </c>
      <c r="I15" s="17" t="str">
        <f>BASE!I88</f>
        <v>-</v>
      </c>
      <c r="J15" s="17" t="str">
        <f>BASE!K88</f>
        <v>Exclui  hemostático, OPME</v>
      </c>
      <c r="K15" s="46">
        <f>BASE!L88</f>
        <v>6422.3280000000013</v>
      </c>
      <c r="L15" s="47">
        <f>BASE!M88</f>
        <v>5137.8624000000018</v>
      </c>
      <c r="M15" s="47">
        <f>BASE!N88</f>
        <v>550</v>
      </c>
    </row>
    <row r="16" spans="1:13" ht="35.1" customHeight="1" x14ac:dyDescent="0.25">
      <c r="B16" s="17" t="str">
        <f>BASE!B89</f>
        <v>30501369 + 30502322</v>
      </c>
      <c r="C16" s="17">
        <f>BASE!C58</f>
        <v>45020060</v>
      </c>
      <c r="D16" s="17" t="str">
        <f>BASE!D89</f>
        <v>OTORRINO</v>
      </c>
      <c r="E16" s="17" t="str">
        <f>BASE!E89</f>
        <v>Septoplastia + Sinusectomia</v>
      </c>
      <c r="F16" s="17" t="str">
        <f>BASE!F89</f>
        <v>Geral ou Sedação</v>
      </c>
      <c r="G16" s="17" t="str">
        <f>BASE!G89</f>
        <v>Day</v>
      </c>
      <c r="H16" s="33">
        <f>BASE!H89</f>
        <v>8.3333333333333329E-2</v>
      </c>
      <c r="I16" s="17" t="str">
        <f>BASE!I89</f>
        <v>-</v>
      </c>
      <c r="J16" s="17" t="str">
        <f>BASE!K89</f>
        <v>Exclui  hemostático, OPME</v>
      </c>
      <c r="K16" s="46">
        <f>BASE!L89</f>
        <v>6422.3280000000013</v>
      </c>
      <c r="L16" s="47">
        <f>BASE!M89</f>
        <v>5137.8624000000018</v>
      </c>
      <c r="M16" s="47">
        <f>BASE!N89</f>
        <v>550</v>
      </c>
    </row>
    <row r="17" spans="2:13" ht="43.5" customHeight="1" x14ac:dyDescent="0.25">
      <c r="B17" s="17" t="str">
        <f>BASE!B90</f>
        <v>30501369 +  30501458</v>
      </c>
      <c r="C17" s="17">
        <f>BASE!C59</f>
        <v>45020060</v>
      </c>
      <c r="D17" s="17" t="str">
        <f>BASE!D90</f>
        <v>OTORRINO</v>
      </c>
      <c r="E17" s="17" t="str">
        <f>BASE!E90</f>
        <v>Septoplastia + Tubinectomia</v>
      </c>
      <c r="F17" s="17" t="str">
        <f>BASE!F90</f>
        <v>Geral ou Sedação</v>
      </c>
      <c r="G17" s="17" t="str">
        <f>BASE!G90</f>
        <v>Day</v>
      </c>
      <c r="H17" s="33">
        <f>BASE!H90</f>
        <v>6.25E-2</v>
      </c>
      <c r="I17" s="17" t="str">
        <f>BASE!I90</f>
        <v>-</v>
      </c>
      <c r="J17" s="17" t="str">
        <f>BASE!K90</f>
        <v>Exclui  hemostático, OPME</v>
      </c>
      <c r="K17" s="46">
        <f>BASE!L90</f>
        <v>6170.4720000000007</v>
      </c>
      <c r="L17" s="47">
        <f>BASE!M90</f>
        <v>4936.3776000000007</v>
      </c>
      <c r="M17" s="47">
        <f>BASE!N90</f>
        <v>550</v>
      </c>
    </row>
    <row r="18" spans="2:13" ht="35.1" customHeight="1" x14ac:dyDescent="0.25">
      <c r="B18" s="17" t="str">
        <f>BASE!B91</f>
        <v>30501369 + 30501458 + 30502322</v>
      </c>
      <c r="C18" s="17">
        <f>BASE!C60</f>
        <v>45020051</v>
      </c>
      <c r="D18" s="17" t="str">
        <f>BASE!D91</f>
        <v>OTORRINO</v>
      </c>
      <c r="E18" s="17" t="str">
        <f>BASE!E91</f>
        <v>Septoplastia + Tubinectomia + Sinusectomia</v>
      </c>
      <c r="F18" s="17" t="str">
        <f>BASE!F91</f>
        <v>Geral ou Sedação</v>
      </c>
      <c r="G18" s="17">
        <f>BASE!G91</f>
        <v>1</v>
      </c>
      <c r="H18" s="33">
        <f>BASE!H91</f>
        <v>8.3333333333333329E-2</v>
      </c>
      <c r="I18" s="17" t="str">
        <f>BASE!I91</f>
        <v>-</v>
      </c>
      <c r="J18" s="17" t="str">
        <f>BASE!K91</f>
        <v>Exclui  hemostático, OPME</v>
      </c>
      <c r="K18" s="46">
        <f>BASE!L91</f>
        <v>6800.112000000001</v>
      </c>
      <c r="L18" s="47">
        <f>BASE!M91</f>
        <v>5440.0896000000012</v>
      </c>
      <c r="M18" s="47">
        <f>BASE!N91</f>
        <v>550</v>
      </c>
    </row>
    <row r="19" spans="2:13" ht="35.1" customHeight="1" x14ac:dyDescent="0.25">
      <c r="B19" s="17">
        <f>BASE!B92</f>
        <v>30502322</v>
      </c>
      <c r="C19" s="17" t="str">
        <f>BASE!C61</f>
        <v>-</v>
      </c>
      <c r="D19" s="17" t="str">
        <f>BASE!D92</f>
        <v>OTORRINO</v>
      </c>
      <c r="E19" s="17" t="str">
        <f>BASE!E92</f>
        <v>Sinusectomia maxilar - via endonasal por videoendoscopia</v>
      </c>
      <c r="F19" s="17" t="str">
        <f>BASE!F92</f>
        <v>Geral ou Sedação</v>
      </c>
      <c r="G19" s="17" t="str">
        <f>BASE!G92</f>
        <v>Day</v>
      </c>
      <c r="H19" s="33">
        <f>BASE!H92</f>
        <v>4.1666666666666664E-2</v>
      </c>
      <c r="I19" s="17" t="str">
        <f>BASE!I92</f>
        <v>-</v>
      </c>
      <c r="J19" s="17" t="str">
        <f>BASE!K92</f>
        <v>Exclui  hemostático, OPME</v>
      </c>
      <c r="K19" s="46">
        <f>BASE!L92</f>
        <v>5163.0480000000007</v>
      </c>
      <c r="L19" s="47">
        <f>BASE!M92</f>
        <v>4130.4384000000009</v>
      </c>
      <c r="M19" s="47">
        <f>BASE!N92</f>
        <v>390</v>
      </c>
    </row>
    <row r="20" spans="2:13" ht="35.1" customHeight="1" x14ac:dyDescent="0.25">
      <c r="B20" s="17">
        <f>BASE!B93</f>
        <v>30403154</v>
      </c>
      <c r="C20" s="17" t="str">
        <f>BASE!C62</f>
        <v>-</v>
      </c>
      <c r="D20" s="17" t="str">
        <f>BASE!D93</f>
        <v>OTORRINO</v>
      </c>
      <c r="E20" s="17" t="str">
        <f>BASE!E93</f>
        <v>Timpanotomia para tubo de ventilação unilateral</v>
      </c>
      <c r="F20" s="17" t="str">
        <f>BASE!F93</f>
        <v>Geral ou Sedação</v>
      </c>
      <c r="G20" s="17" t="str">
        <f>BASE!G93</f>
        <v>Day</v>
      </c>
      <c r="H20" s="33">
        <f>BASE!H93</f>
        <v>4.1666666666666664E-2</v>
      </c>
      <c r="I20" s="17" t="str">
        <f>BASE!I93</f>
        <v>Tubo de Ventilação Armstrong*</v>
      </c>
      <c r="J20" s="17" t="str">
        <f>BASE!K93</f>
        <v>Exclui  hemostático, OPME</v>
      </c>
      <c r="K20" s="46">
        <f>BASE!L93</f>
        <v>4659.3360000000002</v>
      </c>
      <c r="L20" s="47">
        <f>BASE!M93</f>
        <v>3727.4688000000006</v>
      </c>
      <c r="M20" s="47">
        <f>BASE!N93</f>
        <v>390</v>
      </c>
    </row>
    <row r="21" spans="2:13" ht="35.1" customHeight="1" x14ac:dyDescent="0.25">
      <c r="B21" s="17">
        <f>BASE!B94</f>
        <v>30501458</v>
      </c>
      <c r="C21" s="17" t="str">
        <f>BASE!C63</f>
        <v>-</v>
      </c>
      <c r="D21" s="17" t="str">
        <f>BASE!D94</f>
        <v>OTORRINO</v>
      </c>
      <c r="E21" s="17" t="str">
        <f>BASE!E94</f>
        <v>Turbinectomia ou turbinoplastia</v>
      </c>
      <c r="F21" s="17" t="str">
        <f>BASE!F94</f>
        <v>Geral ou Sedação</v>
      </c>
      <c r="G21" s="17" t="str">
        <f>BASE!G94</f>
        <v>Day</v>
      </c>
      <c r="H21" s="33">
        <f>BASE!H94</f>
        <v>4.1666666666666664E-2</v>
      </c>
      <c r="I21" s="17" t="str">
        <f>BASE!I94</f>
        <v>-</v>
      </c>
      <c r="J21" s="17" t="str">
        <f>BASE!K94</f>
        <v>Exclui  hemostático, OPME</v>
      </c>
      <c r="K21" s="46">
        <f>BASE!L94</f>
        <v>4659.3360000000002</v>
      </c>
      <c r="L21" s="47">
        <f>BASE!M94</f>
        <v>3727.4688000000006</v>
      </c>
      <c r="M21" s="47">
        <f>BASE!N94</f>
        <v>390</v>
      </c>
    </row>
    <row r="22" spans="2:13" x14ac:dyDescent="0.25">
      <c r="B22" s="35"/>
      <c r="C22" s="3"/>
      <c r="D22" s="35"/>
      <c r="E22" s="35"/>
      <c r="F22" s="35"/>
      <c r="G22" s="35"/>
      <c r="H22" s="36"/>
      <c r="I22" s="35"/>
      <c r="J22" s="35"/>
      <c r="K22" s="37"/>
      <c r="L22" s="50"/>
      <c r="M22" s="50"/>
    </row>
    <row r="23" spans="2:13" x14ac:dyDescent="0.25">
      <c r="B23" s="12" t="s">
        <v>201</v>
      </c>
    </row>
  </sheetData>
  <sheetProtection algorithmName="SHA-512" hashValue="OusLGjwYdVN//EY1pubvMbWiteib1KtR+xptQi7tP/47ECnzYvaLXlC4ymmGBueb675rmQSR/6TMxotbyXC6ow==" saltValue="abppw0xqa0kpODJUX2qKHg==" spinCount="100000" sheet="1" autoFilter="0"/>
  <autoFilter ref="B8:L8" xr:uid="{00000000-0009-0000-0000-00000C000000}"/>
  <printOptions horizontalCentered="1"/>
  <pageMargins left="0.11811023622047245" right="0.11811023622047245" top="0.98425196850393704" bottom="0.39370078740157483" header="0.19685039370078741" footer="0.11811023622047245"/>
  <pageSetup paperSize="9" scale="90" orientation="landscape" verticalDpi="0" r:id="rId1"/>
  <headerFooter>
    <oddHeader>&amp;L&amp;G&amp;C&amp;"-,Negrito"&amp;12HOSPITAL VERA CRUZ
PREÇOS PADRONIZADOS -PARTICULAR
&amp;K03+000OTORRINO</oddHeader>
    <oddFooter>&amp;C&amp;8&amp;P/&amp;N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N36"/>
  <sheetViews>
    <sheetView showGridLines="0" zoomScale="80" zoomScaleNormal="80" workbookViewId="0">
      <selection activeCell="L4" sqref="L4"/>
    </sheetView>
  </sheetViews>
  <sheetFormatPr defaultRowHeight="15" x14ac:dyDescent="0.25"/>
  <cols>
    <col min="2" max="2" width="9" bestFit="1" customWidth="1"/>
    <col min="3" max="3" width="9" hidden="1" customWidth="1"/>
    <col min="4" max="4" width="11" customWidth="1"/>
    <col min="5" max="5" width="29.85546875" customWidth="1"/>
    <col min="6" max="6" width="10.5703125" customWidth="1"/>
    <col min="7" max="7" width="17" customWidth="1"/>
    <col min="8" max="8" width="7.85546875" style="5" bestFit="1" customWidth="1"/>
    <col min="9" max="9" width="24.5703125" customWidth="1"/>
    <col min="10" max="10" width="20" customWidth="1"/>
    <col min="11" max="11" width="19.28515625" customWidth="1"/>
    <col min="12" max="12" width="15.42578125" style="4" customWidth="1"/>
    <col min="13" max="14" width="17" style="48" bestFit="1" customWidth="1"/>
  </cols>
  <sheetData>
    <row r="1" spans="1:14" x14ac:dyDescent="0.25">
      <c r="E1" s="9"/>
      <c r="K1" s="4"/>
      <c r="L1"/>
    </row>
    <row r="2" spans="1:14" ht="25.5" x14ac:dyDescent="0.35">
      <c r="A2" s="10"/>
      <c r="B2" s="11"/>
      <c r="C2" s="10"/>
      <c r="D2" s="10"/>
      <c r="E2" s="10"/>
      <c r="F2" s="10"/>
      <c r="G2" s="10"/>
      <c r="H2" s="10"/>
      <c r="I2" s="10"/>
      <c r="L2"/>
    </row>
    <row r="3" spans="1:14" x14ac:dyDescent="0.25">
      <c r="A3" s="10"/>
      <c r="B3" s="10"/>
      <c r="C3" s="10"/>
      <c r="D3" s="10"/>
      <c r="E3" s="10"/>
      <c r="F3" s="10"/>
      <c r="G3" s="10"/>
      <c r="H3" s="10"/>
      <c r="I3" s="10"/>
      <c r="L3"/>
    </row>
    <row r="4" spans="1:14" x14ac:dyDescent="0.25">
      <c r="A4" s="10"/>
      <c r="B4" s="10"/>
      <c r="C4" s="10"/>
      <c r="D4" s="10"/>
      <c r="E4" s="10"/>
      <c r="F4" s="10"/>
      <c r="G4" s="10"/>
      <c r="H4" s="10"/>
      <c r="I4" s="10"/>
      <c r="L4"/>
    </row>
    <row r="5" spans="1:14" ht="26.25" customHeight="1" x14ac:dyDescent="0.25">
      <c r="A5" s="10"/>
      <c r="B5" s="10"/>
      <c r="C5" s="10"/>
      <c r="D5" s="10"/>
      <c r="E5" s="10"/>
      <c r="F5" s="10"/>
      <c r="G5" s="10"/>
      <c r="H5" s="10"/>
      <c r="I5" s="10"/>
      <c r="L5"/>
    </row>
    <row r="6" spans="1:14" s="1" customFormat="1" ht="42" customHeight="1" x14ac:dyDescent="0.2">
      <c r="B6" s="42" t="s">
        <v>89</v>
      </c>
      <c r="C6" s="42" t="s">
        <v>88</v>
      </c>
      <c r="D6" s="42" t="s">
        <v>29</v>
      </c>
      <c r="E6" s="42" t="s">
        <v>24</v>
      </c>
      <c r="F6" s="42" t="s">
        <v>25</v>
      </c>
      <c r="G6" s="42" t="s">
        <v>26</v>
      </c>
      <c r="H6" s="42" t="s">
        <v>27</v>
      </c>
      <c r="I6" s="42" t="s">
        <v>35</v>
      </c>
      <c r="J6" s="42" t="str">
        <f>BASE!J2</f>
        <v>Fornecedor Homologado - itens inclusos</v>
      </c>
      <c r="K6" s="42" t="s">
        <v>28</v>
      </c>
      <c r="L6" s="42" t="s">
        <v>240</v>
      </c>
      <c r="M6" s="49" t="s">
        <v>241</v>
      </c>
      <c r="N6" s="49" t="s">
        <v>244</v>
      </c>
    </row>
    <row r="7" spans="1:14" ht="35.1" customHeight="1" x14ac:dyDescent="0.25">
      <c r="B7" s="17">
        <f>BASE!B97</f>
        <v>31201016</v>
      </c>
      <c r="C7" s="17">
        <f>BASE!C65</f>
        <v>94010070</v>
      </c>
      <c r="D7" s="17" t="str">
        <f>BASE!D97</f>
        <v>UROLOGIA</v>
      </c>
      <c r="E7" s="17" t="str">
        <f>BASE!E97</f>
        <v>Ablação Prostática a Laser</v>
      </c>
      <c r="F7" s="17" t="str">
        <f>BASE!F97</f>
        <v>Qualquer Tipo</v>
      </c>
      <c r="G7" s="17">
        <f>BASE!G97</f>
        <v>2</v>
      </c>
      <c r="H7" s="33">
        <f>BASE!H97</f>
        <v>8.3333333333333329E-2</v>
      </c>
      <c r="I7" s="17" t="str">
        <f>BASE!I97</f>
        <v>1 fibra óptica Green light</v>
      </c>
      <c r="J7" s="17" t="str">
        <f>BASE!J97</f>
        <v>Boston</v>
      </c>
      <c r="K7" s="17" t="str">
        <f>BASE!K97</f>
        <v>-</v>
      </c>
      <c r="L7" s="46">
        <f>BASE!L97</f>
        <v>14355.792000000003</v>
      </c>
      <c r="M7" s="47">
        <f>BASE!M97</f>
        <v>11484.633600000003</v>
      </c>
      <c r="N7" s="47">
        <f>BASE!N97</f>
        <v>550</v>
      </c>
    </row>
    <row r="8" spans="1:14" ht="35.1" customHeight="1" x14ac:dyDescent="0.25">
      <c r="B8" s="17">
        <f>BASE!B98</f>
        <v>31201016</v>
      </c>
      <c r="C8" s="17" t="str">
        <f>BASE!C66</f>
        <v>-</v>
      </c>
      <c r="D8" s="17" t="str">
        <f>BASE!D98</f>
        <v>UROLOGIA</v>
      </c>
      <c r="E8" s="17" t="str">
        <f>BASE!E98</f>
        <v>Ablação Prostática a Laser</v>
      </c>
      <c r="F8" s="17" t="str">
        <f>BASE!F98</f>
        <v>Qualquer Tipo</v>
      </c>
      <c r="G8" s="17">
        <f>BASE!G98</f>
        <v>1</v>
      </c>
      <c r="H8" s="33">
        <f>BASE!H98</f>
        <v>8.3333333333333329E-2</v>
      </c>
      <c r="I8" s="17" t="str">
        <f>BASE!I98</f>
        <v>1 fibra óptica Green light</v>
      </c>
      <c r="J8" s="17" t="str">
        <f>BASE!J98</f>
        <v>Boston</v>
      </c>
      <c r="K8" s="17" t="str">
        <f>BASE!K98</f>
        <v>-</v>
      </c>
      <c r="L8" s="46">
        <f>BASE!L98</f>
        <v>13222.440000000002</v>
      </c>
      <c r="M8" s="47">
        <f>BASE!M98</f>
        <v>10577.952000000003</v>
      </c>
      <c r="N8" s="47">
        <f>BASE!N98</f>
        <v>550</v>
      </c>
    </row>
    <row r="9" spans="1:14" ht="35.1" customHeight="1" x14ac:dyDescent="0.25">
      <c r="B9" s="17">
        <f>BASE!B99</f>
        <v>31203027</v>
      </c>
      <c r="C9" s="17" t="str">
        <f>BASE!C67</f>
        <v>-</v>
      </c>
      <c r="D9" s="17" t="str">
        <f>BASE!D99</f>
        <v>UROLOGIA</v>
      </c>
      <c r="E9" s="17" t="str">
        <f>BASE!E99</f>
        <v>Biópsia Unilateral de Testículo</v>
      </c>
      <c r="F9" s="17" t="str">
        <f>BASE!F99</f>
        <v>Qualquer Tipo</v>
      </c>
      <c r="G9" s="17" t="str">
        <f>BASE!G99</f>
        <v>Day</v>
      </c>
      <c r="H9" s="33">
        <f>BASE!H99</f>
        <v>6.25E-2</v>
      </c>
      <c r="I9" s="17" t="str">
        <f>BASE!I99</f>
        <v>-</v>
      </c>
      <c r="J9" s="17" t="str">
        <f>BASE!J99</f>
        <v>-</v>
      </c>
      <c r="K9" s="17" t="str">
        <f>BASE!K99</f>
        <v>Exclui OPME</v>
      </c>
      <c r="L9" s="46">
        <f>BASE!L99</f>
        <v>5037.1200000000008</v>
      </c>
      <c r="M9" s="47">
        <f>BASE!M99</f>
        <v>4029.6960000000008</v>
      </c>
      <c r="N9" s="47">
        <f>BASE!N99</f>
        <v>390</v>
      </c>
    </row>
    <row r="10" spans="1:14" ht="35.1" customHeight="1" x14ac:dyDescent="0.25">
      <c r="B10" s="17">
        <f>BASE!B100</f>
        <v>40201066</v>
      </c>
      <c r="C10" s="17">
        <f>BASE!C68</f>
        <v>45070016</v>
      </c>
      <c r="D10" s="17" t="str">
        <f>BASE!D100</f>
        <v>UROLOGIA</v>
      </c>
      <c r="E10" s="17" t="str">
        <f>BASE!E100</f>
        <v>Cistoscopia e/ou uretroscopia</v>
      </c>
      <c r="F10" s="17" t="str">
        <f>BASE!F100</f>
        <v>Sedação</v>
      </c>
      <c r="G10" s="17" t="str">
        <f>BASE!G100</f>
        <v>Day</v>
      </c>
      <c r="H10" s="33">
        <f>BASE!H100</f>
        <v>4.1666666666666664E-2</v>
      </c>
      <c r="I10" s="17" t="str">
        <f>BASE!I100</f>
        <v>-</v>
      </c>
      <c r="J10" s="17" t="str">
        <f>BASE!J100</f>
        <v>-</v>
      </c>
      <c r="K10" s="17" t="str">
        <f>BASE!K100</f>
        <v>Exclui OPME e Anatomo</v>
      </c>
      <c r="L10" s="46">
        <f>BASE!L100</f>
        <v>4911.1920000000009</v>
      </c>
      <c r="M10" s="47">
        <f>BASE!M100</f>
        <v>3928.9536000000007</v>
      </c>
      <c r="N10" s="47">
        <f>BASE!N100</f>
        <v>390</v>
      </c>
    </row>
    <row r="11" spans="1:14" ht="35.1" customHeight="1" x14ac:dyDescent="0.25">
      <c r="B11" s="17">
        <f>BASE!B101</f>
        <v>40201066</v>
      </c>
      <c r="C11" s="17">
        <f>BASE!C69</f>
        <v>45080194</v>
      </c>
      <c r="D11" s="17" t="str">
        <f>BASE!D101</f>
        <v>UROLOGIA</v>
      </c>
      <c r="E11" s="17" t="str">
        <f>BASE!E101</f>
        <v>Cistoscopia e/ou uretroscopia</v>
      </c>
      <c r="F11" s="17" t="str">
        <f>BASE!F101</f>
        <v>Sedação</v>
      </c>
      <c r="G11" s="17" t="str">
        <f>BASE!G101</f>
        <v>AMBULATORIAL
(setor sem diária)</v>
      </c>
      <c r="H11" s="33">
        <f>BASE!H101</f>
        <v>4.1666666666666664E-2</v>
      </c>
      <c r="I11" s="17" t="str">
        <f>BASE!I101</f>
        <v>-</v>
      </c>
      <c r="J11" s="17" t="str">
        <f>BASE!J101</f>
        <v>-</v>
      </c>
      <c r="K11" s="17" t="str">
        <f>BASE!K101</f>
        <v>Exclui OPME e Anatomo</v>
      </c>
      <c r="L11" s="46">
        <f>BASE!L101</f>
        <v>3525.9840000000004</v>
      </c>
      <c r="M11" s="47">
        <f>BASE!M101</f>
        <v>2820.7872000000007</v>
      </c>
      <c r="N11" s="47">
        <f>BASE!N101</f>
        <v>390</v>
      </c>
    </row>
    <row r="12" spans="1:14" ht="42.75" customHeight="1" x14ac:dyDescent="0.25">
      <c r="B12" s="17" t="str">
        <f>BASE!B102</f>
        <v>31206050 / 31206034</v>
      </c>
      <c r="C12" s="17" t="e">
        <f>BASE!#REF!</f>
        <v>#REF!</v>
      </c>
      <c r="D12" s="17" t="str">
        <f>BASE!D102</f>
        <v>UROLOGIA</v>
      </c>
      <c r="E12" s="17" t="str">
        <f>BASE!E102</f>
        <v xml:space="preserve">Eletrocoagulação de lesões cutâneas  /  Biópsia peniana       </v>
      </c>
      <c r="F12" s="17" t="str">
        <f>BASE!F102</f>
        <v>Local</v>
      </c>
      <c r="G12" s="17" t="str">
        <f>BASE!G102</f>
        <v>AMBULATORIAL
(setor sem diária)</v>
      </c>
      <c r="H12" s="33">
        <f>BASE!H102</f>
        <v>2.0833333333333332E-2</v>
      </c>
      <c r="I12" s="17" t="str">
        <f>BASE!I102</f>
        <v>-</v>
      </c>
      <c r="J12" s="17" t="str">
        <f>BASE!J102</f>
        <v>-</v>
      </c>
      <c r="K12" s="17" t="str">
        <f>BASE!K102</f>
        <v>Exclui OPME</v>
      </c>
      <c r="L12" s="46">
        <f>BASE!L102</f>
        <v>818.53200000000004</v>
      </c>
      <c r="M12" s="47">
        <f>BASE!M102</f>
        <v>654.82560000000012</v>
      </c>
      <c r="N12" s="47">
        <f>BASE!N102</f>
        <v>550</v>
      </c>
    </row>
    <row r="13" spans="1:14" ht="35.1" customHeight="1" x14ac:dyDescent="0.25">
      <c r="B13" s="17">
        <f>BASE!B103</f>
        <v>31203043</v>
      </c>
      <c r="C13" s="17">
        <f>BASE!C70</f>
        <v>45080100</v>
      </c>
      <c r="D13" s="17" t="str">
        <f>BASE!D103</f>
        <v>UROLOGIA</v>
      </c>
      <c r="E13" s="17" t="str">
        <f>BASE!E103</f>
        <v>Hidrocele: correção cirúrgica</v>
      </c>
      <c r="F13" s="17" t="str">
        <f>BASE!F103</f>
        <v>Qualquer Tipo</v>
      </c>
      <c r="G13" s="17" t="str">
        <f>BASE!G103</f>
        <v>Day</v>
      </c>
      <c r="H13" s="33">
        <f>BASE!H103</f>
        <v>6.25E-2</v>
      </c>
      <c r="I13" s="17" t="str">
        <f>BASE!I103</f>
        <v>-</v>
      </c>
      <c r="J13" s="17" t="str">
        <f>BASE!J103</f>
        <v>-</v>
      </c>
      <c r="K13" s="17" t="str">
        <f>BASE!K103</f>
        <v>Exclui OPME</v>
      </c>
      <c r="L13" s="46">
        <f>BASE!L103</f>
        <v>5037.1200000000008</v>
      </c>
      <c r="M13" s="47">
        <f>BASE!M103</f>
        <v>4029.6960000000008</v>
      </c>
      <c r="N13" s="47" t="str">
        <f>BASE!N103</f>
        <v>-</v>
      </c>
    </row>
    <row r="14" spans="1:14" ht="35.1" customHeight="1" x14ac:dyDescent="0.25">
      <c r="B14" s="17">
        <f>BASE!B104</f>
        <v>31102042</v>
      </c>
      <c r="C14" s="17">
        <f>BASE!C71</f>
        <v>45080186</v>
      </c>
      <c r="D14" s="17" t="str">
        <f>BASE!D104</f>
        <v>UROLOGIA</v>
      </c>
      <c r="E14" s="17" t="str">
        <f>BASE!E104</f>
        <v>Implante de Duplo J</v>
      </c>
      <c r="F14" s="17" t="str">
        <f>BASE!F104</f>
        <v>Sedação</v>
      </c>
      <c r="G14" s="17" t="str">
        <f>BASE!G104</f>
        <v>Day</v>
      </c>
      <c r="H14" s="33">
        <f>BASE!H104</f>
        <v>4.1666666666666664E-2</v>
      </c>
      <c r="I14" s="17" t="str">
        <f>BASE!I104</f>
        <v>1 fio guia, 01  Duplo J</v>
      </c>
      <c r="J14" s="17" t="str">
        <f>BASE!J104</f>
        <v>Boston OU Cook  Allent OU Handle</v>
      </c>
      <c r="K14" s="17" t="str">
        <f>BASE!K104</f>
        <v>-</v>
      </c>
      <c r="L14" s="46">
        <f>BASE!L104</f>
        <v>5666.7600000000011</v>
      </c>
      <c r="M14" s="47">
        <f>BASE!M104</f>
        <v>4533.4080000000013</v>
      </c>
      <c r="N14" s="47" t="str">
        <f>BASE!N104</f>
        <v>-</v>
      </c>
    </row>
    <row r="15" spans="1:14" ht="35.1" customHeight="1" x14ac:dyDescent="0.25">
      <c r="B15" s="17">
        <f>BASE!B105</f>
        <v>31206140</v>
      </c>
      <c r="C15" s="17">
        <f>BASE!C72</f>
        <v>94010051</v>
      </c>
      <c r="D15" s="17" t="str">
        <f>BASE!D105</f>
        <v>UROLOGIA</v>
      </c>
      <c r="E15" s="17" t="str">
        <f>BASE!E105</f>
        <v>Implante de prótese peniana Semi Rígida</v>
      </c>
      <c r="F15" s="17" t="str">
        <f>BASE!F105</f>
        <v>Qualquer Tipo</v>
      </c>
      <c r="G15" s="17">
        <f>BASE!G105</f>
        <v>1</v>
      </c>
      <c r="H15" s="33">
        <f>BASE!H105</f>
        <v>8.3333333333333329E-2</v>
      </c>
      <c r="I15" s="17" t="str">
        <f>BASE!I105</f>
        <v>-</v>
      </c>
      <c r="J15" s="17" t="str">
        <f>BASE!J105</f>
        <v>-</v>
      </c>
      <c r="K15" s="17" t="str">
        <f>BASE!K105</f>
        <v>Exclui Prótese</v>
      </c>
      <c r="L15" s="46">
        <f>BASE!L105</f>
        <v>6044.5440000000008</v>
      </c>
      <c r="M15" s="47">
        <f>BASE!M105</f>
        <v>4835.6352000000006</v>
      </c>
      <c r="N15" s="47" t="str">
        <f>BASE!N105</f>
        <v>-</v>
      </c>
    </row>
    <row r="16" spans="1:14" ht="35.1" customHeight="1" x14ac:dyDescent="0.25">
      <c r="B16" s="17">
        <f>BASE!B106</f>
        <v>31206140</v>
      </c>
      <c r="C16" s="17">
        <f>BASE!C73</f>
        <v>52110052</v>
      </c>
      <c r="D16" s="17" t="str">
        <f>BASE!D106</f>
        <v>UROLOGIA</v>
      </c>
      <c r="E16" s="17" t="str">
        <f>BASE!E106</f>
        <v>Implante de prótese peniana Semi Rígida</v>
      </c>
      <c r="F16" s="17" t="str">
        <f>BASE!F106</f>
        <v>Qualquer Tipo</v>
      </c>
      <c r="G16" s="17" t="str">
        <f>BASE!G106</f>
        <v>Day</v>
      </c>
      <c r="H16" s="33">
        <f>BASE!H106</f>
        <v>8.3333333333333329E-2</v>
      </c>
      <c r="I16" s="17" t="str">
        <f>BASE!I106</f>
        <v>-</v>
      </c>
      <c r="J16" s="17" t="str">
        <f>BASE!J106</f>
        <v>-</v>
      </c>
      <c r="K16" s="17" t="str">
        <f>BASE!K106</f>
        <v>Exclui Prótese</v>
      </c>
      <c r="L16" s="46">
        <f>BASE!L106</f>
        <v>5037.1200000000008</v>
      </c>
      <c r="M16" s="47">
        <f>BASE!M106</f>
        <v>4029.6960000000008</v>
      </c>
      <c r="N16" s="47" t="str">
        <f>BASE!N106</f>
        <v>-</v>
      </c>
    </row>
    <row r="17" spans="2:14" ht="60.75" customHeight="1" x14ac:dyDescent="0.25">
      <c r="B17" s="17">
        <f>BASE!B107</f>
        <v>31101194</v>
      </c>
      <c r="C17" s="17">
        <f>BASE!C74</f>
        <v>52130045</v>
      </c>
      <c r="D17" s="17" t="str">
        <f>BASE!D107</f>
        <v>UROLOGIA</v>
      </c>
      <c r="E17" s="17" t="str">
        <f>BASE!E107</f>
        <v>Nefrectomia Total Unilateral</v>
      </c>
      <c r="F17" s="17" t="str">
        <f>BASE!F107</f>
        <v>Qualquer Tipo</v>
      </c>
      <c r="G17" s="17">
        <f>BASE!G107</f>
        <v>4</v>
      </c>
      <c r="H17" s="33">
        <f>BASE!H107</f>
        <v>0.125</v>
      </c>
      <c r="I17" s="17" t="str">
        <f>BASE!I107</f>
        <v xml:space="preserve">04 cartuchos hemolock </v>
      </c>
      <c r="J17" s="17" t="str">
        <f>BASE!J107</f>
        <v>Estoque</v>
      </c>
      <c r="K17" s="17" t="str">
        <f>BASE!K107</f>
        <v>-</v>
      </c>
      <c r="L17" s="46">
        <f>BASE!L107</f>
        <v>23926.320000000003</v>
      </c>
      <c r="M17" s="47">
        <f>BASE!M107</f>
        <v>19141.056000000004</v>
      </c>
      <c r="N17" s="47">
        <f>BASE!N107</f>
        <v>1450</v>
      </c>
    </row>
    <row r="18" spans="2:14" ht="59.25" customHeight="1" x14ac:dyDescent="0.25">
      <c r="B18" s="17">
        <f>BASE!B108</f>
        <v>31101585</v>
      </c>
      <c r="C18" s="17">
        <f>BASE!C75</f>
        <v>52130045</v>
      </c>
      <c r="D18" s="17" t="str">
        <f>BASE!D108</f>
        <v>UROLOGIA</v>
      </c>
      <c r="E18" s="17" t="str">
        <f>BASE!E108</f>
        <v>Nefrectomia total unilateral por videolaparoscopia</v>
      </c>
      <c r="F18" s="17" t="str">
        <f>BASE!F108</f>
        <v>Qualquer Tipo</v>
      </c>
      <c r="G18" s="17">
        <f>BASE!G108</f>
        <v>3</v>
      </c>
      <c r="H18" s="33">
        <f>BASE!H108</f>
        <v>0.125</v>
      </c>
      <c r="I18" s="17" t="str">
        <f>BASE!I108</f>
        <v>2 trocater, 01 ultracison, 01 agulha veres, 04 cartuchos Hemolok</v>
      </c>
      <c r="J18" s="17" t="str">
        <f>BASE!J108</f>
        <v>Johnson OU Medtronik e Cartucho Estoque</v>
      </c>
      <c r="K18" s="17" t="str">
        <f>BASE!K108</f>
        <v>-</v>
      </c>
      <c r="L18" s="46">
        <f>BASE!L108</f>
        <v>23926.320000000003</v>
      </c>
      <c r="M18" s="47">
        <f>BASE!M108</f>
        <v>19141.056000000004</v>
      </c>
      <c r="N18" s="47">
        <f>BASE!N108</f>
        <v>1450</v>
      </c>
    </row>
    <row r="19" spans="2:14" ht="35.1" customHeight="1" x14ac:dyDescent="0.25">
      <c r="B19" s="17">
        <f>BASE!B109</f>
        <v>31101275</v>
      </c>
      <c r="C19" s="17" t="str">
        <f>BASE!C76</f>
        <v>-</v>
      </c>
      <c r="D19" s="17" t="str">
        <f>BASE!D109</f>
        <v>UROLOGIA</v>
      </c>
      <c r="E19" s="17" t="str">
        <f>BASE!E109</f>
        <v>Nefrolitotripsia Percutânea Unilateral</v>
      </c>
      <c r="F19" s="17" t="str">
        <f>BASE!F109</f>
        <v>Qualquer Tipo</v>
      </c>
      <c r="G19" s="17">
        <f>BASE!G109</f>
        <v>2</v>
      </c>
      <c r="H19" s="33">
        <f>BASE!H109</f>
        <v>0.125</v>
      </c>
      <c r="I19" s="17" t="str">
        <f>BASE!I109</f>
        <v>01 kit Amplatz, 01 Agulha de punção, 01 fio Guia, 01 sonda Ureteral, 01 duplo J  (Boston ou Cook)</v>
      </c>
      <c r="J19" s="17" t="str">
        <f>BASE!J109</f>
        <v>Boston OU Cook  Allent OU Handle</v>
      </c>
      <c r="K19" s="17" t="str">
        <f>BASE!K109</f>
        <v>-</v>
      </c>
      <c r="L19" s="46">
        <f>BASE!L109</f>
        <v>20400.336000000003</v>
      </c>
      <c r="M19" s="47">
        <f>BASE!M109</f>
        <v>16320.268800000003</v>
      </c>
      <c r="N19" s="47" t="str">
        <f>BASE!N109</f>
        <v>-</v>
      </c>
    </row>
    <row r="20" spans="2:14" ht="60" customHeight="1" x14ac:dyDescent="0.25">
      <c r="B20" s="17">
        <f>BASE!B110</f>
        <v>31203060</v>
      </c>
      <c r="C20" s="17" t="str">
        <f>BASE!C77</f>
        <v>-</v>
      </c>
      <c r="D20" s="17" t="str">
        <f>BASE!D110</f>
        <v>UROLOGIA</v>
      </c>
      <c r="E20" s="17" t="str">
        <f>BASE!E110</f>
        <v>Orquidopexia Unilateral</v>
      </c>
      <c r="F20" s="17" t="str">
        <f>BASE!F110</f>
        <v>Qualquer Tipo</v>
      </c>
      <c r="G20" s="17">
        <f>BASE!G110</f>
        <v>1</v>
      </c>
      <c r="H20" s="33">
        <f>BASE!H110</f>
        <v>4.1666666666666664E-2</v>
      </c>
      <c r="I20" s="17" t="str">
        <f>BASE!I110</f>
        <v>-</v>
      </c>
      <c r="J20" s="17" t="str">
        <f>BASE!J110</f>
        <v>-</v>
      </c>
      <c r="K20" s="17" t="str">
        <f>BASE!K110</f>
        <v>Exclui OPME</v>
      </c>
      <c r="L20" s="46">
        <f>BASE!L110</f>
        <v>3525.9840000000004</v>
      </c>
      <c r="M20" s="47">
        <f>BASE!M110</f>
        <v>2820.7872000000007</v>
      </c>
      <c r="N20" s="47" t="str">
        <f>BASE!N110</f>
        <v>-</v>
      </c>
    </row>
    <row r="21" spans="2:14" ht="60" customHeight="1" x14ac:dyDescent="0.25">
      <c r="B21" s="17">
        <f>BASE!B111</f>
        <v>31206220</v>
      </c>
      <c r="C21" s="17" t="str">
        <f>BASE!C78</f>
        <v>-</v>
      </c>
      <c r="D21" s="17" t="str">
        <f>BASE!D111</f>
        <v>UROLOGIA</v>
      </c>
      <c r="E21" s="17" t="str">
        <f>BASE!E111</f>
        <v>Postectomia</v>
      </c>
      <c r="F21" s="17" t="str">
        <f>BASE!F111</f>
        <v>Local / Sedação</v>
      </c>
      <c r="G21" s="17" t="str">
        <f>BASE!G111</f>
        <v>Day</v>
      </c>
      <c r="H21" s="33">
        <f>BASE!H111</f>
        <v>4.1666666666666664E-2</v>
      </c>
      <c r="I21" s="17" t="str">
        <f>BASE!I111</f>
        <v>-</v>
      </c>
      <c r="J21" s="17" t="str">
        <f>BASE!J111</f>
        <v>-</v>
      </c>
      <c r="K21" s="17" t="str">
        <f>BASE!K111</f>
        <v>Exclui OPME</v>
      </c>
      <c r="L21" s="46">
        <f>BASE!L111</f>
        <v>3274.1280000000002</v>
      </c>
      <c r="M21" s="47">
        <f>BASE!M111</f>
        <v>2619.3024000000005</v>
      </c>
      <c r="N21" s="47">
        <f>BASE!N111</f>
        <v>390</v>
      </c>
    </row>
    <row r="22" spans="2:14" ht="68.25" customHeight="1" x14ac:dyDescent="0.25">
      <c r="B22" s="17">
        <f>BASE!B112</f>
        <v>31206220</v>
      </c>
      <c r="C22" s="17">
        <f>BASE!C79</f>
        <v>52130061</v>
      </c>
      <c r="D22" s="17" t="str">
        <f>BASE!D112</f>
        <v>UROLOGIA</v>
      </c>
      <c r="E22" s="17" t="str">
        <f>BASE!E112</f>
        <v>Postectomia</v>
      </c>
      <c r="F22" s="17" t="str">
        <f>BASE!F112</f>
        <v>Local</v>
      </c>
      <c r="G22" s="17" t="str">
        <f>BASE!G112</f>
        <v>AMBULATORIAL
(setor sem diária)</v>
      </c>
      <c r="H22" s="33">
        <f>BASE!H112</f>
        <v>4.1666666666666664E-2</v>
      </c>
      <c r="I22" s="17" t="str">
        <f>BASE!I112</f>
        <v>-</v>
      </c>
      <c r="J22" s="17" t="str">
        <f>BASE!J112</f>
        <v>-</v>
      </c>
      <c r="K22" s="17" t="str">
        <f>BASE!K112</f>
        <v>Exclui OPME</v>
      </c>
      <c r="L22" s="46">
        <f>BASE!L112</f>
        <v>2140.7760000000003</v>
      </c>
      <c r="M22" s="47">
        <f>BASE!M112</f>
        <v>1712.6208000000004</v>
      </c>
      <c r="N22" s="47">
        <f>BASE!N112</f>
        <v>390</v>
      </c>
    </row>
    <row r="23" spans="2:14" ht="60" customHeight="1" x14ac:dyDescent="0.25">
      <c r="B23" s="17">
        <f>BASE!B113</f>
        <v>31201130</v>
      </c>
      <c r="C23" s="17">
        <f>BASE!C80</f>
        <v>52130061</v>
      </c>
      <c r="D23" s="17" t="str">
        <f>BASE!D113</f>
        <v>UROLOGIA</v>
      </c>
      <c r="E23" s="17" t="str">
        <f>BASE!E113</f>
        <v>Ressecção Prostata - Rolep - Rolep</v>
      </c>
      <c r="F23" s="17" t="str">
        <f>BASE!F113</f>
        <v>Qualquer Tipo</v>
      </c>
      <c r="G23" s="17">
        <f>BASE!G113</f>
        <v>1</v>
      </c>
      <c r="H23" s="33">
        <f>BASE!H113</f>
        <v>8.3333333333333329E-2</v>
      </c>
      <c r="I23" s="17" t="str">
        <f>BASE!I113</f>
        <v>Sistema de Equipamentos e Instrumentos para Cirurgia de Holep</v>
      </c>
      <c r="J23" s="17" t="str">
        <f>BASE!J113</f>
        <v>Russer ou Multimed</v>
      </c>
      <c r="K23" s="17">
        <f>BASE!K113</f>
        <v>0</v>
      </c>
      <c r="L23" s="46">
        <f>BASE!L113</f>
        <v>18889.2</v>
      </c>
      <c r="M23" s="47">
        <f>BASE!M113</f>
        <v>15111.36</v>
      </c>
      <c r="N23" s="47">
        <f>BASE!N113</f>
        <v>550</v>
      </c>
    </row>
    <row r="24" spans="2:14" ht="60" customHeight="1" x14ac:dyDescent="0.25">
      <c r="B24" s="17">
        <f>BASE!B114</f>
        <v>31201130</v>
      </c>
      <c r="C24" s="17" t="str">
        <f>BASE!C81</f>
        <v>-</v>
      </c>
      <c r="D24" s="17" t="str">
        <f>BASE!D114</f>
        <v>UROLOGIA</v>
      </c>
      <c r="E24" s="17" t="str">
        <f>BASE!E114</f>
        <v>Ressecção Prostata - Rolep - Rolep</v>
      </c>
      <c r="F24" s="17" t="str">
        <f>BASE!F114</f>
        <v>Qualquer Tipo</v>
      </c>
      <c r="G24" s="17">
        <f>BASE!G114</f>
        <v>2</v>
      </c>
      <c r="H24" s="33">
        <f>BASE!H114</f>
        <v>8.3333333333333329E-2</v>
      </c>
      <c r="I24" s="17" t="str">
        <f>BASE!I114</f>
        <v>Sistema de Equipamentos e Instrumentos para Cirurgia de Holep</v>
      </c>
      <c r="J24" s="17" t="str">
        <f>BASE!J114</f>
        <v>Russer ou Multimed</v>
      </c>
      <c r="K24" s="17">
        <f>BASE!K114</f>
        <v>0</v>
      </c>
      <c r="L24" s="46">
        <f>BASE!L114</f>
        <v>20077.2</v>
      </c>
      <c r="M24" s="47">
        <f>BASE!M114</f>
        <v>16061.760000000002</v>
      </c>
      <c r="N24" s="47">
        <f>BASE!N114</f>
        <v>550</v>
      </c>
    </row>
    <row r="25" spans="2:14" ht="60" customHeight="1" x14ac:dyDescent="0.25">
      <c r="B25" s="17">
        <f>BASE!B115</f>
        <v>31103472</v>
      </c>
      <c r="C25" s="17">
        <f>BASE!C82</f>
        <v>51050030</v>
      </c>
      <c r="D25" s="17" t="str">
        <f>BASE!D115</f>
        <v>UROLOGIA</v>
      </c>
      <c r="E25" s="17" t="str">
        <f>BASE!E115</f>
        <v>Retirada Endoscopica de Cateter Duplo J</v>
      </c>
      <c r="F25" s="17" t="str">
        <f>BASE!F115</f>
        <v>Qualquer Tipo</v>
      </c>
      <c r="G25" s="17" t="str">
        <f>BASE!G115</f>
        <v>Day</v>
      </c>
      <c r="H25" s="33">
        <f>BASE!H115</f>
        <v>4.1666666666666664E-2</v>
      </c>
      <c r="I25" s="17" t="str">
        <f>BASE!I115</f>
        <v>-</v>
      </c>
      <c r="J25" s="17" t="str">
        <f>BASE!J115</f>
        <v>-</v>
      </c>
      <c r="K25" s="17" t="str">
        <f>BASE!K115</f>
        <v>Exclui Duplo J</v>
      </c>
      <c r="L25" s="46">
        <f>BASE!L115</f>
        <v>3903.7680000000005</v>
      </c>
      <c r="M25" s="47">
        <f>BASE!M115</f>
        <v>3123.0144000000005</v>
      </c>
      <c r="N25" s="47" t="str">
        <f>BASE!N115</f>
        <v>-</v>
      </c>
    </row>
    <row r="26" spans="2:14" ht="60" customHeight="1" x14ac:dyDescent="0.25">
      <c r="B26" s="17">
        <f>BASE!B116</f>
        <v>31205054</v>
      </c>
      <c r="C26" s="17">
        <f>BASE!C83</f>
        <v>51050021</v>
      </c>
      <c r="D26" s="17" t="str">
        <f>BASE!D116</f>
        <v>UROLOGIA</v>
      </c>
      <c r="E26" s="17" t="str">
        <f>BASE!E116</f>
        <v>Reversão de vasectomia (Vasostomia)</v>
      </c>
      <c r="F26" s="17" t="str">
        <f>BASE!F116</f>
        <v>Qualquer Tipo</v>
      </c>
      <c r="G26" s="17" t="str">
        <f>BASE!G116</f>
        <v>Day</v>
      </c>
      <c r="H26" s="33">
        <f>BASE!H116</f>
        <v>0.16666666666666666</v>
      </c>
      <c r="I26" s="17" t="str">
        <f>BASE!I116</f>
        <v xml:space="preserve">3 Fios Mononylon </v>
      </c>
      <c r="J26" s="17" t="str">
        <f>BASE!J116</f>
        <v>Estoque</v>
      </c>
      <c r="K26" s="17">
        <f>BASE!K116</f>
        <v>0</v>
      </c>
      <c r="L26" s="46">
        <f>BASE!L116</f>
        <v>9444.6</v>
      </c>
      <c r="M26" s="47">
        <f>BASE!M116</f>
        <v>7555.68</v>
      </c>
      <c r="N26" s="47" t="str">
        <f>BASE!N116</f>
        <v>-</v>
      </c>
    </row>
    <row r="27" spans="2:14" ht="60" customHeight="1" x14ac:dyDescent="0.25">
      <c r="B27" s="17">
        <f>BASE!B117</f>
        <v>31103456</v>
      </c>
      <c r="C27" s="17">
        <f>BASE!C85</f>
        <v>51050153</v>
      </c>
      <c r="D27" s="17" t="str">
        <f>BASE!D117</f>
        <v>UROLOGIA</v>
      </c>
      <c r="E27" s="17" t="str">
        <f>BASE!E117</f>
        <v>RTU de Bexiga</v>
      </c>
      <c r="F27" s="17" t="str">
        <f>BASE!F117</f>
        <v>Qualquer Tipo</v>
      </c>
      <c r="G27" s="17">
        <f>BASE!G117</f>
        <v>1</v>
      </c>
      <c r="H27" s="33">
        <f>BASE!H117</f>
        <v>4.1666666666666664E-2</v>
      </c>
      <c r="I27" s="17" t="str">
        <f>BASE!I117</f>
        <v>-</v>
      </c>
      <c r="J27" s="17" t="str">
        <f>BASE!J117</f>
        <v>-</v>
      </c>
      <c r="K27" s="17" t="str">
        <f>BASE!K117</f>
        <v>Exclui OPME</v>
      </c>
      <c r="L27" s="46">
        <f>BASE!L117</f>
        <v>7555.6800000000012</v>
      </c>
      <c r="M27" s="47">
        <f>BASE!M117</f>
        <v>6044.5440000000017</v>
      </c>
      <c r="N27" s="47">
        <f>BASE!N117</f>
        <v>550</v>
      </c>
    </row>
    <row r="28" spans="2:14" ht="84" customHeight="1" x14ac:dyDescent="0.25">
      <c r="B28" s="17">
        <f>BASE!B118</f>
        <v>31103456</v>
      </c>
      <c r="C28" s="17" t="str">
        <f>BASE!C86</f>
        <v>-</v>
      </c>
      <c r="D28" s="17" t="str">
        <f>BASE!D118</f>
        <v>UROLOGIA</v>
      </c>
      <c r="E28" s="17" t="str">
        <f>BASE!E118</f>
        <v>RTU de Bexiga</v>
      </c>
      <c r="F28" s="17" t="str">
        <f>BASE!F118</f>
        <v>Qualquer Tipo</v>
      </c>
      <c r="G28" s="17">
        <f>BASE!G118</f>
        <v>2</v>
      </c>
      <c r="H28" s="33">
        <f>BASE!H118</f>
        <v>4.1666666666666664E-2</v>
      </c>
      <c r="I28" s="17" t="str">
        <f>BASE!I118</f>
        <v>-</v>
      </c>
      <c r="J28" s="17" t="str">
        <f>BASE!J118</f>
        <v>-</v>
      </c>
      <c r="K28" s="17" t="str">
        <f>BASE!K118</f>
        <v>Exclui OPME</v>
      </c>
      <c r="L28" s="46">
        <f>BASE!L118</f>
        <v>9444.6</v>
      </c>
      <c r="M28" s="47">
        <f>BASE!M118</f>
        <v>7555.68</v>
      </c>
      <c r="N28" s="47">
        <f>BASE!N118</f>
        <v>550</v>
      </c>
    </row>
    <row r="29" spans="2:14" ht="62.25" customHeight="1" x14ac:dyDescent="0.25">
      <c r="B29" s="17">
        <f>BASE!B119</f>
        <v>31201130</v>
      </c>
      <c r="C29" s="17">
        <f>BASE!C87</f>
        <v>51030179</v>
      </c>
      <c r="D29" s="17" t="str">
        <f>BASE!D119</f>
        <v>UROLOGIA</v>
      </c>
      <c r="E29" s="17" t="str">
        <f>BASE!E119</f>
        <v>RTU de Próstata</v>
      </c>
      <c r="F29" s="17" t="str">
        <f>BASE!F119</f>
        <v>Qualquer Tipo</v>
      </c>
      <c r="G29" s="17">
        <f>BASE!G119</f>
        <v>2</v>
      </c>
      <c r="H29" s="33">
        <f>BASE!H119</f>
        <v>8.3333333333333329E-2</v>
      </c>
      <c r="I29" s="17" t="str">
        <f>BASE!I119</f>
        <v>-</v>
      </c>
      <c r="J29" s="17" t="str">
        <f>BASE!J119</f>
        <v>-</v>
      </c>
      <c r="K29" s="17" t="str">
        <f>BASE!K119</f>
        <v>Exclui OPME</v>
      </c>
      <c r="L29" s="46">
        <f>BASE!L119</f>
        <v>9444.6</v>
      </c>
      <c r="M29" s="47">
        <f>BASE!M119</f>
        <v>7555.68</v>
      </c>
      <c r="N29" s="47">
        <f>BASE!N119</f>
        <v>550</v>
      </c>
    </row>
    <row r="30" spans="2:14" ht="35.1" customHeight="1" x14ac:dyDescent="0.25">
      <c r="B30" s="17">
        <f>BASE!B120</f>
        <v>31201130</v>
      </c>
      <c r="C30" s="17" t="str">
        <f>BASE!C88</f>
        <v>51030179 / 51050021</v>
      </c>
      <c r="D30" s="17" t="str">
        <f>BASE!D120</f>
        <v>UROLOGIA</v>
      </c>
      <c r="E30" s="17" t="str">
        <f>BASE!E120</f>
        <v>RTU de Próstata</v>
      </c>
      <c r="F30" s="17" t="str">
        <f>BASE!F120</f>
        <v>Qualquer Tipo</v>
      </c>
      <c r="G30" s="17">
        <f>BASE!G120</f>
        <v>3</v>
      </c>
      <c r="H30" s="33">
        <f>BASE!H120</f>
        <v>8.3333333333333329E-2</v>
      </c>
      <c r="I30" s="17" t="str">
        <f>BASE!I120</f>
        <v>-</v>
      </c>
      <c r="J30" s="17" t="str">
        <f>BASE!J120</f>
        <v>-</v>
      </c>
      <c r="K30" s="17" t="str">
        <f>BASE!K120</f>
        <v>Exclui OPME</v>
      </c>
      <c r="L30" s="46">
        <f>BASE!L120</f>
        <v>11676.960000000001</v>
      </c>
      <c r="M30" s="47">
        <f>BASE!M120</f>
        <v>9341.5680000000011</v>
      </c>
      <c r="N30" s="47">
        <f>BASE!N120</f>
        <v>550</v>
      </c>
    </row>
    <row r="31" spans="2:14" ht="35.1" customHeight="1" x14ac:dyDescent="0.25">
      <c r="B31" s="17">
        <f>BASE!B121</f>
        <v>31102360</v>
      </c>
      <c r="C31" s="17" t="str">
        <f>BASE!C89</f>
        <v>51030179 / 30502322</v>
      </c>
      <c r="D31" s="17" t="str">
        <f>BASE!D121</f>
        <v>UROLOGIA</v>
      </c>
      <c r="E31" s="17" t="str">
        <f>BASE!E121</f>
        <v>Ureterorrenolitotripsia Flexível Unilateral</v>
      </c>
      <c r="F31" s="17" t="str">
        <f>BASE!F121</f>
        <v>Qualquer Tipo</v>
      </c>
      <c r="G31" s="17">
        <f>BASE!G121</f>
        <v>1</v>
      </c>
      <c r="H31" s="33">
        <f>BASE!H121</f>
        <v>8.3333333333333329E-2</v>
      </c>
      <c r="I31" s="17" t="str">
        <f>BASE!I121</f>
        <v>01 bainha Flexivel, 01 bomba de irrigação, 01 dornia, 01 duplo J, 01 Fibra reprocessada e 02 fios guia (Boston ou Cook)</v>
      </c>
      <c r="J31" s="17" t="str">
        <f>BASE!J121</f>
        <v>Boston OU Cook  Allent OU Handle</v>
      </c>
      <c r="K31" s="17" t="str">
        <f>BASE!K121</f>
        <v>Exclui Fibra Descartável</v>
      </c>
      <c r="L31" s="46">
        <f>BASE!L121</f>
        <v>17000.280000000002</v>
      </c>
      <c r="M31" s="47">
        <f>BASE!M121</f>
        <v>13600.224000000002</v>
      </c>
      <c r="N31" s="47" t="str">
        <f>BASE!N121</f>
        <v>-</v>
      </c>
    </row>
    <row r="32" spans="2:14" ht="35.1" customHeight="1" x14ac:dyDescent="0.25">
      <c r="B32" s="17">
        <f>BASE!B122</f>
        <v>31102379</v>
      </c>
      <c r="C32" s="17" t="str">
        <f>BASE!C90</f>
        <v>51030179 / 51030209</v>
      </c>
      <c r="D32" s="17" t="str">
        <f>BASE!D122</f>
        <v>UROLOGIA</v>
      </c>
      <c r="E32" s="17" t="str">
        <f>BASE!E122</f>
        <v>Ureterorrenolitotripsia Rígida Unilateral</v>
      </c>
      <c r="F32" s="17" t="str">
        <f>BASE!F122</f>
        <v>Qualquer Tipo</v>
      </c>
      <c r="G32" s="17">
        <f>BASE!G122</f>
        <v>1</v>
      </c>
      <c r="H32" s="33">
        <f>BASE!H122</f>
        <v>8.3333333333333329E-2</v>
      </c>
      <c r="I32" s="17" t="str">
        <f>BASE!I122</f>
        <v>01 dornia, 01 duplo J, 01 Fibra reprocessada e 02 fios guia (Boston ou Cook)</v>
      </c>
      <c r="J32" s="17" t="str">
        <f>BASE!J122</f>
        <v>Boston OU Cook  Allent OU Handle</v>
      </c>
      <c r="K32" s="17" t="str">
        <f>BASE!K122</f>
        <v>Exclui Fibra Descartável</v>
      </c>
      <c r="L32" s="46">
        <f>BASE!L122</f>
        <v>15489.144000000002</v>
      </c>
      <c r="M32" s="47">
        <f>BASE!M122</f>
        <v>12391.315200000003</v>
      </c>
      <c r="N32" s="47" t="str">
        <f>BASE!N122</f>
        <v>-</v>
      </c>
    </row>
    <row r="33" spans="2:14" ht="35.1" customHeight="1" x14ac:dyDescent="0.25">
      <c r="B33" s="17">
        <f>BASE!B123</f>
        <v>31104223</v>
      </c>
      <c r="C33" s="17" t="str">
        <f>BASE!C91</f>
        <v>51030179 / 51030209 / 30502322</v>
      </c>
      <c r="D33" s="17" t="str">
        <f>BASE!D123</f>
        <v>UROLOGIA</v>
      </c>
      <c r="E33" s="17" t="str">
        <f>BASE!E123</f>
        <v>Uretrotomia Interna</v>
      </c>
      <c r="F33" s="17" t="str">
        <f>BASE!F123</f>
        <v>Qualquer Tipo</v>
      </c>
      <c r="G33" s="17">
        <f>BASE!G123</f>
        <v>1</v>
      </c>
      <c r="H33" s="33">
        <f>BASE!H123</f>
        <v>4.1666666666666664E-2</v>
      </c>
      <c r="I33" s="17" t="str">
        <f>BASE!I123</f>
        <v>-</v>
      </c>
      <c r="J33" s="17" t="str">
        <f>BASE!J123</f>
        <v>-</v>
      </c>
      <c r="K33" s="17" t="str">
        <f>BASE!K123</f>
        <v>Exclui OPME</v>
      </c>
      <c r="L33" s="46">
        <f>BASE!L123</f>
        <v>6044.5440000000008</v>
      </c>
      <c r="M33" s="47">
        <f>BASE!M123</f>
        <v>4835.6352000000006</v>
      </c>
      <c r="N33" s="47" t="str">
        <f>BASE!N123</f>
        <v>-</v>
      </c>
    </row>
    <row r="34" spans="2:14" ht="35.1" customHeight="1" x14ac:dyDescent="0.25">
      <c r="B34" s="17">
        <f>BASE!B124</f>
        <v>31203124</v>
      </c>
      <c r="C34" s="17">
        <f>BASE!C92</f>
        <v>30502322</v>
      </c>
      <c r="D34" s="17" t="str">
        <f>BASE!D124</f>
        <v>UROLOGIA</v>
      </c>
      <c r="E34" s="17" t="str">
        <f>BASE!E124</f>
        <v>Varicocele Unilateral - Correção Cirúrgica</v>
      </c>
      <c r="F34" s="17" t="str">
        <f>BASE!F124</f>
        <v>Qualquer Tipo</v>
      </c>
      <c r="G34" s="17" t="str">
        <f>BASE!G124</f>
        <v>Day</v>
      </c>
      <c r="H34" s="33">
        <f>BASE!H124</f>
        <v>8.3333333333333329E-2</v>
      </c>
      <c r="I34" s="17" t="str">
        <f>BASE!I124</f>
        <v>-</v>
      </c>
      <c r="J34" s="17" t="str">
        <f>BASE!J124</f>
        <v>-</v>
      </c>
      <c r="K34" s="17" t="str">
        <f>BASE!K124</f>
        <v>Exclui OPME</v>
      </c>
      <c r="L34" s="46">
        <f>BASE!L124</f>
        <v>5037.1200000000008</v>
      </c>
      <c r="M34" s="47">
        <f>BASE!M124</f>
        <v>4029.6960000000008</v>
      </c>
      <c r="N34" s="47">
        <f>BASE!N124</f>
        <v>390</v>
      </c>
    </row>
    <row r="35" spans="2:14" ht="29.25" customHeight="1" x14ac:dyDescent="0.25">
      <c r="B35" s="17">
        <f>BASE!B125</f>
        <v>31205046</v>
      </c>
      <c r="C35" s="17">
        <f>BASE!C93</f>
        <v>51020220</v>
      </c>
      <c r="D35" s="17" t="str">
        <f>BASE!D125</f>
        <v>UROLOGIA</v>
      </c>
      <c r="E35" s="17" t="str">
        <f>BASE!E125</f>
        <v>Vasectomia</v>
      </c>
      <c r="F35" s="17" t="str">
        <f>BASE!F125</f>
        <v>Local</v>
      </c>
      <c r="G35" s="17" t="str">
        <f>BASE!G125</f>
        <v>AMBULATORIAL
(setor sem diária)</v>
      </c>
      <c r="H35" s="33">
        <f>BASE!H125</f>
        <v>4.1666666666666664E-2</v>
      </c>
      <c r="I35" s="17" t="str">
        <f>BASE!I125</f>
        <v>-</v>
      </c>
      <c r="J35" s="17" t="str">
        <f>BASE!J125</f>
        <v>-</v>
      </c>
      <c r="K35" s="17" t="str">
        <f>BASE!K125</f>
        <v>Exclui OPME</v>
      </c>
      <c r="L35" s="46">
        <f>BASE!L125</f>
        <v>1080</v>
      </c>
      <c r="M35" s="47">
        <f>BASE!M125</f>
        <v>864</v>
      </c>
      <c r="N35" s="47">
        <f>BASE!N125</f>
        <v>550</v>
      </c>
    </row>
    <row r="36" spans="2:14" ht="33" customHeight="1" x14ac:dyDescent="0.25">
      <c r="B36" s="17">
        <f>BASE!B126</f>
        <v>31205046</v>
      </c>
      <c r="C36" s="17">
        <f>BASE!C94</f>
        <v>51030209</v>
      </c>
      <c r="D36" s="17" t="str">
        <f>BASE!D126</f>
        <v>UROLOGIA</v>
      </c>
      <c r="E36" s="17" t="str">
        <f>BASE!E126</f>
        <v>Vasectomia</v>
      </c>
      <c r="F36" s="17" t="str">
        <f>BASE!F126</f>
        <v>Sedação</v>
      </c>
      <c r="G36" s="17" t="str">
        <f>BASE!G126</f>
        <v>AMBULATORIAL
(setor sem diária)</v>
      </c>
      <c r="H36" s="33">
        <f>BASE!H126</f>
        <v>4.1666666666666664E-2</v>
      </c>
      <c r="I36" s="17" t="str">
        <f>BASE!I126</f>
        <v>-</v>
      </c>
      <c r="J36" s="17" t="str">
        <f>BASE!J126</f>
        <v>-</v>
      </c>
      <c r="K36" s="17" t="str">
        <f>BASE!K126</f>
        <v>Exclui OPME</v>
      </c>
      <c r="L36" s="46">
        <f>BASE!L126</f>
        <v>2475</v>
      </c>
      <c r="M36" s="47">
        <f>BASE!M126</f>
        <v>1980</v>
      </c>
      <c r="N36" s="47">
        <f>BASE!N126</f>
        <v>550</v>
      </c>
    </row>
  </sheetData>
  <sheetProtection algorithmName="SHA-512" hashValue="83XGFZvWrrKFXZHzS7qGZNrXnG2aw+x40aekMDhoMuuEz+hy2A0lIf9CmijWFBlwlWfe5S8HpTDHxBWWaQmtOQ==" saltValue="RHEvY/NkfZ2ZBlsQPRfg9A==" spinCount="100000" sheet="1" autoFilter="0"/>
  <autoFilter ref="B6:M36" xr:uid="{00000000-0009-0000-0000-00000D000000}">
    <sortState xmlns:xlrd2="http://schemas.microsoft.com/office/spreadsheetml/2017/richdata2" ref="B7:M35">
      <sortCondition ref="E6"/>
    </sortState>
  </autoFilter>
  <printOptions horizontalCentered="1"/>
  <pageMargins left="0.11811023622047245" right="0.11811023622047245" top="0.98425196850393704" bottom="0.19685039370078741" header="0.19685039370078741" footer="0.11811023622047245"/>
  <pageSetup paperSize="9" scale="85" orientation="landscape" r:id="rId1"/>
  <headerFooter>
    <oddHeader>&amp;L&amp;G&amp;C&amp;"-,Negrito"&amp;12HOSPITAL VERA CRUZ
PREÇOS PADRONIZADOS -PARTICULAR
&amp;K03+000UROLOGIA</oddHeader>
    <oddFooter>&amp;C&amp;8&amp;P / &amp;N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3"/>
  <dimension ref="A1:N12"/>
  <sheetViews>
    <sheetView showGridLines="0" tabSelected="1" zoomScale="90" zoomScaleNormal="90" workbookViewId="0">
      <selection activeCell="J9" sqref="J9"/>
    </sheetView>
  </sheetViews>
  <sheetFormatPr defaultRowHeight="15" x14ac:dyDescent="0.25"/>
  <cols>
    <col min="2" max="2" width="10.7109375" customWidth="1"/>
    <col min="3" max="3" width="8.85546875" customWidth="1"/>
    <col min="4" max="4" width="8.7109375" bestFit="1" customWidth="1"/>
    <col min="5" max="5" width="43.5703125" bestFit="1" customWidth="1"/>
    <col min="6" max="6" width="11.28515625" customWidth="1"/>
    <col min="7" max="7" width="7.5703125" customWidth="1"/>
    <col min="8" max="8" width="7.85546875" style="5" bestFit="1" customWidth="1"/>
    <col min="9" max="9" width="20.7109375" customWidth="1"/>
    <col min="10" max="10" width="18.28515625" customWidth="1"/>
    <col min="11" max="11" width="15.7109375" customWidth="1"/>
    <col min="12" max="12" width="11.5703125" style="4" bestFit="1" customWidth="1"/>
    <col min="13" max="14" width="13.42578125" style="48" customWidth="1"/>
  </cols>
  <sheetData>
    <row r="1" spans="1:14" x14ac:dyDescent="0.25">
      <c r="E1" s="9"/>
      <c r="K1" s="4"/>
      <c r="L1"/>
    </row>
    <row r="2" spans="1:14" ht="25.5" x14ac:dyDescent="0.35">
      <c r="A2" s="10"/>
      <c r="B2" s="11"/>
      <c r="C2" s="10"/>
      <c r="D2" s="10"/>
      <c r="E2" s="10"/>
      <c r="F2" s="10"/>
      <c r="G2" s="10"/>
      <c r="H2" s="10"/>
      <c r="I2" s="10"/>
      <c r="L2"/>
    </row>
    <row r="3" spans="1:14" x14ac:dyDescent="0.25">
      <c r="A3" s="10"/>
      <c r="B3" s="10"/>
      <c r="C3" s="10"/>
      <c r="D3" s="10"/>
      <c r="E3" s="10"/>
      <c r="F3" s="10"/>
      <c r="G3" s="10"/>
      <c r="H3" s="10"/>
      <c r="I3" s="10"/>
      <c r="L3"/>
    </row>
    <row r="4" spans="1:14" x14ac:dyDescent="0.25">
      <c r="A4" s="10"/>
      <c r="B4" s="10"/>
      <c r="C4" s="10"/>
      <c r="D4" s="10"/>
      <c r="E4" s="10"/>
      <c r="F4" s="10"/>
      <c r="G4" s="10"/>
      <c r="H4" s="10"/>
      <c r="I4" s="10"/>
      <c r="L4"/>
    </row>
    <row r="5" spans="1:14" x14ac:dyDescent="0.25">
      <c r="A5" s="10"/>
      <c r="B5" s="10"/>
      <c r="C5" s="10"/>
      <c r="D5" s="10"/>
      <c r="E5" s="10"/>
      <c r="F5" s="10"/>
      <c r="G5" s="10"/>
      <c r="H5" s="10"/>
      <c r="I5" s="10"/>
      <c r="L5"/>
    </row>
    <row r="7" spans="1:14" s="1" customFormat="1" ht="42" customHeight="1" x14ac:dyDescent="0.2">
      <c r="B7" s="42" t="str">
        <f>BASE!B2</f>
        <v>Código</v>
      </c>
      <c r="C7" s="42" t="str">
        <f>BASE!C2</f>
        <v>Código AMB</v>
      </c>
      <c r="D7" s="42" t="str">
        <f>BASE!D2</f>
        <v>Especialidade</v>
      </c>
      <c r="E7" s="42" t="str">
        <f>BASE!E2</f>
        <v>Procedimento</v>
      </c>
      <c r="F7" s="42" t="str">
        <f>BASE!F2</f>
        <v>Tipo de Anestesia</v>
      </c>
      <c r="G7" s="42" t="str">
        <f>BASE!G2</f>
        <v>Diárias</v>
      </c>
      <c r="H7" s="42" t="str">
        <f>BASE!H2</f>
        <v>Tempo Sala</v>
      </c>
      <c r="I7" s="42" t="str">
        <f>BASE!I2</f>
        <v>Itens inclusos - OPME</v>
      </c>
      <c r="J7" s="42" t="str">
        <f>BASE!J2</f>
        <v>Fornecedor Homologado - itens inclusos</v>
      </c>
      <c r="K7" s="42" t="str">
        <f>BASE!K2</f>
        <v>Itens exclusos</v>
      </c>
      <c r="L7" s="42" t="str">
        <f>BASE!L2</f>
        <v>Vera Cruz Hospital</v>
      </c>
      <c r="M7" s="49" t="str">
        <f>BASE!M2</f>
        <v>Vera Cruz Casa Saude</v>
      </c>
      <c r="N7" s="49" t="str">
        <f>BASE!N2</f>
        <v>Anatomo Patologico Multipat
(duuvida ligar no Multipat)</v>
      </c>
    </row>
    <row r="8" spans="1:14" ht="50.1" customHeight="1" x14ac:dyDescent="0.25">
      <c r="B8" s="17">
        <f>BASE!B127</f>
        <v>40812030</v>
      </c>
      <c r="C8" s="17">
        <f>BASE!C127</f>
        <v>32120010</v>
      </c>
      <c r="D8" s="17" t="str">
        <f>BASE!D127</f>
        <v>VASCULAR</v>
      </c>
      <c r="E8" s="24" t="str">
        <f>BASE!E127</f>
        <v>Angiografia</v>
      </c>
      <c r="F8" s="17" t="str">
        <f>BASE!F127</f>
        <v>Local</v>
      </c>
      <c r="G8" s="17" t="str">
        <f>BASE!G127</f>
        <v>AMBULATORIAL
(setor sem diária)</v>
      </c>
      <c r="H8" s="33">
        <f>BASE!H127</f>
        <v>4.1666666666666664E-2</v>
      </c>
      <c r="I8" s="17" t="str">
        <f>BASE!I127</f>
        <v>01 Fio Zipwire; 02 Cateter diagnóstico + 01 introdutor</v>
      </c>
      <c r="J8" s="17" t="str">
        <f>BASE!J127</f>
        <v>Boston OU Abbot</v>
      </c>
      <c r="K8" s="17" t="str">
        <f>BASE!K127</f>
        <v>-</v>
      </c>
      <c r="L8" s="46">
        <f>BASE!L127</f>
        <v>4407.4800000000005</v>
      </c>
      <c r="M8" s="47" t="str">
        <f>BASE!M127</f>
        <v>não disponivel</v>
      </c>
      <c r="N8" s="47" t="str">
        <f>BASE!N127</f>
        <v>-</v>
      </c>
    </row>
    <row r="9" spans="1:14" ht="50.1" customHeight="1" x14ac:dyDescent="0.25">
      <c r="B9" s="17">
        <f>BASE!B128</f>
        <v>30908078</v>
      </c>
      <c r="C9" s="17">
        <f>BASE!C128</f>
        <v>39090019</v>
      </c>
      <c r="D9" s="17" t="str">
        <f>BASE!D128</f>
        <v>VASCULAR</v>
      </c>
      <c r="E9" s="24" t="str">
        <f>BASE!E128</f>
        <v>Fístula Arteriovenosa direta</v>
      </c>
      <c r="F9" s="17" t="str">
        <f>BASE!F128</f>
        <v>Local / Sedação</v>
      </c>
      <c r="G9" s="17" t="str">
        <f>BASE!G128</f>
        <v>Day</v>
      </c>
      <c r="H9" s="33">
        <f>BASE!H128</f>
        <v>4.1666666666666664E-2</v>
      </c>
      <c r="I9" s="17" t="str">
        <f>BASE!I128</f>
        <v>-</v>
      </c>
      <c r="J9" s="17" t="str">
        <f>BASE!J128</f>
        <v>BBraun OU Life Port</v>
      </c>
      <c r="K9" s="17" t="str">
        <f>BASE!K128</f>
        <v>Exclui enxerto</v>
      </c>
      <c r="L9" s="46">
        <f>BASE!L128</f>
        <v>3400.0560000000005</v>
      </c>
      <c r="M9" s="47">
        <f>BASE!M128</f>
        <v>2720.0448000000006</v>
      </c>
      <c r="N9" s="47" t="str">
        <f>BASE!N128</f>
        <v>-</v>
      </c>
    </row>
    <row r="10" spans="1:14" ht="50.1" customHeight="1" x14ac:dyDescent="0.25">
      <c r="B10" s="17">
        <f>BASE!B129</f>
        <v>30913101</v>
      </c>
      <c r="C10" s="17">
        <f>BASE!C129</f>
        <v>39090043</v>
      </c>
      <c r="D10" s="17" t="str">
        <f>BASE!D129</f>
        <v>VASCULAR</v>
      </c>
      <c r="E10" s="24" t="str">
        <f>BASE!E129</f>
        <v>Implante cirurgico de catéter de longa permancência</v>
      </c>
      <c r="F10" s="17" t="str">
        <f>BASE!F129</f>
        <v>Local / Sedação</v>
      </c>
      <c r="G10" s="17" t="str">
        <f>BASE!G129</f>
        <v>Day</v>
      </c>
      <c r="H10" s="33">
        <f>BASE!H129</f>
        <v>8.3333333333333329E-2</v>
      </c>
      <c r="I10" s="17" t="str">
        <f>BASE!I129</f>
        <v>01 Port-a-Cath BBraun ou Life Port</v>
      </c>
      <c r="J10" s="17" t="str">
        <f>BASE!J129</f>
        <v>Life Port OU Bbraun</v>
      </c>
      <c r="K10" s="17" t="str">
        <f>BASE!K129</f>
        <v>-</v>
      </c>
      <c r="L10" s="46">
        <f>BASE!L129</f>
        <v>7555.6800000000012</v>
      </c>
      <c r="M10" s="47">
        <f>BASE!M129</f>
        <v>6044.5440000000017</v>
      </c>
      <c r="N10" s="47" t="str">
        <f>BASE!N129</f>
        <v>-</v>
      </c>
    </row>
    <row r="11" spans="1:14" ht="50.1" customHeight="1" x14ac:dyDescent="0.25">
      <c r="B11" s="17">
        <f>BASE!B130</f>
        <v>30913128</v>
      </c>
      <c r="C11" s="17">
        <f>BASE!C130</f>
        <v>39090051</v>
      </c>
      <c r="D11" s="17" t="str">
        <f>BASE!D130</f>
        <v>VASCULAR</v>
      </c>
      <c r="E11" s="24" t="str">
        <f>BASE!E130</f>
        <v>Retirada cirúrgica de cateter de longa permanência</v>
      </c>
      <c r="F11" s="17" t="str">
        <f>BASE!F130</f>
        <v>Local / Sedação</v>
      </c>
      <c r="G11" s="17" t="str">
        <f>BASE!G130</f>
        <v>Day</v>
      </c>
      <c r="H11" s="33">
        <f>BASE!H130</f>
        <v>4.1666666666666664E-2</v>
      </c>
      <c r="I11" s="17" t="str">
        <f>BASE!I130</f>
        <v>-</v>
      </c>
      <c r="J11" s="17" t="str">
        <f>BASE!J130</f>
        <v>-</v>
      </c>
      <c r="K11" s="17" t="str">
        <f>BASE!K130</f>
        <v>-</v>
      </c>
      <c r="L11" s="46">
        <f>BASE!L130</f>
        <v>4281.5520000000006</v>
      </c>
      <c r="M11" s="47">
        <f>BASE!M130</f>
        <v>3425.2416000000007</v>
      </c>
      <c r="N11" s="47" t="str">
        <f>BASE!N130</f>
        <v>-</v>
      </c>
    </row>
    <row r="12" spans="1:14" ht="50.1" customHeight="1" x14ac:dyDescent="0.25">
      <c r="B12" s="17">
        <f>BASE!B131</f>
        <v>30907136</v>
      </c>
      <c r="C12" s="17">
        <f>BASE!C131</f>
        <v>39030113</v>
      </c>
      <c r="D12" s="17" t="str">
        <f>BASE!D131</f>
        <v>VASCULAR</v>
      </c>
      <c r="E12" s="24" t="str">
        <f>BASE!E131</f>
        <v>Varizes - Tratamento Cirurgico</v>
      </c>
      <c r="F12" s="17" t="str">
        <f>BASE!F131</f>
        <v>Geral</v>
      </c>
      <c r="G12" s="17" t="str">
        <f>BASE!G131</f>
        <v>Day</v>
      </c>
      <c r="H12" s="33">
        <f>BASE!H131</f>
        <v>8.3333333333333329E-2</v>
      </c>
      <c r="I12" s="17" t="str">
        <f>BASE!I131</f>
        <v>até 2 Fleboextrator descartável</v>
      </c>
      <c r="J12" s="17" t="str">
        <f>BASE!J131</f>
        <v>Estoque</v>
      </c>
      <c r="K12" s="17" t="str">
        <f>BASE!K131</f>
        <v>-</v>
      </c>
      <c r="L12" s="46">
        <f>BASE!L131</f>
        <v>6044.5440000000008</v>
      </c>
      <c r="M12" s="47">
        <f>BASE!M131</f>
        <v>4835.6352000000006</v>
      </c>
      <c r="N12" s="47">
        <f>BASE!N131</f>
        <v>390</v>
      </c>
    </row>
  </sheetData>
  <sheetProtection algorithmName="SHA-512" hashValue="GbO5zZqTDSkXX/xinaOSl38Ogp8temtBAi5QgPhNnIR0Zd6G/HGu/DKUZdaismqbZRPlzQzc4wztJp+TRVKwPg==" saltValue="rCkBM4mpWmSw4Tlls3WSZQ==" spinCount="100000" sheet="1" objects="1" scenarios="1"/>
  <printOptions horizontalCentered="1"/>
  <pageMargins left="0.11811023622047245" right="0.11811023622047245" top="0.98425196850393704" bottom="0.39370078740157483" header="0.19685039370078741" footer="0.31496062992125984"/>
  <pageSetup paperSize="9" scale="85" orientation="landscape" verticalDpi="0" r:id="rId1"/>
  <headerFooter>
    <oddHeader>&amp;L&amp;G&amp;C&amp;"-,Negrito"&amp;12PREÇOS PADRONIZADOS -PARTICULAR
&amp;K03+000CIRURGIA VASCULAR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1:P168"/>
  <sheetViews>
    <sheetView showGridLines="0" topLeftCell="A64" zoomScale="90" zoomScaleNormal="90" workbookViewId="0">
      <selection activeCell="D71" sqref="D71"/>
    </sheetView>
  </sheetViews>
  <sheetFormatPr defaultColWidth="9.140625" defaultRowHeight="30" customHeight="1" x14ac:dyDescent="0.25"/>
  <cols>
    <col min="1" max="1" width="0.85546875" style="14" customWidth="1"/>
    <col min="2" max="2" width="14.28515625" style="14" customWidth="1"/>
    <col min="3" max="3" width="14.5703125" style="14" customWidth="1"/>
    <col min="4" max="4" width="17.28515625" style="14" customWidth="1"/>
    <col min="5" max="5" width="45.28515625" style="14" bestFit="1" customWidth="1"/>
    <col min="6" max="6" width="13.140625" style="13" customWidth="1"/>
    <col min="7" max="7" width="17.140625" style="13" customWidth="1"/>
    <col min="8" max="8" width="9.140625" style="15" customWidth="1"/>
    <col min="9" max="9" width="21.7109375" style="2" customWidth="1"/>
    <col min="10" max="10" width="14.28515625" style="14" customWidth="1"/>
    <col min="11" max="11" width="28.5703125" style="13" customWidth="1"/>
    <col min="12" max="12" width="20.85546875" style="51" customWidth="1"/>
    <col min="13" max="13" width="21.28515625" style="2" customWidth="1"/>
    <col min="14" max="14" width="24" style="2" customWidth="1"/>
    <col min="15" max="15" width="9.140625" style="14"/>
    <col min="16" max="16" width="12.5703125" style="14" bestFit="1" customWidth="1"/>
    <col min="17" max="16384" width="9.140625" style="14"/>
  </cols>
  <sheetData>
    <row r="1" spans="1:14" ht="38.25" customHeight="1" x14ac:dyDescent="0.25">
      <c r="B1" s="71" t="s">
        <v>266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</row>
    <row r="2" spans="1:14" s="70" customFormat="1" ht="42.75" customHeight="1" x14ac:dyDescent="0.25">
      <c r="A2" s="68" t="s">
        <v>255</v>
      </c>
      <c r="B2" s="68" t="s">
        <v>207</v>
      </c>
      <c r="C2" s="68" t="s">
        <v>88</v>
      </c>
      <c r="D2" s="68" t="s">
        <v>29</v>
      </c>
      <c r="E2" s="68" t="s">
        <v>24</v>
      </c>
      <c r="F2" s="68" t="s">
        <v>25</v>
      </c>
      <c r="G2" s="68" t="s">
        <v>26</v>
      </c>
      <c r="H2" s="68" t="s">
        <v>177</v>
      </c>
      <c r="I2" s="68" t="s">
        <v>35</v>
      </c>
      <c r="J2" s="68" t="s">
        <v>197</v>
      </c>
      <c r="K2" s="68" t="s">
        <v>28</v>
      </c>
      <c r="L2" s="68" t="s">
        <v>240</v>
      </c>
      <c r="M2" s="69" t="s">
        <v>241</v>
      </c>
      <c r="N2" s="68" t="s">
        <v>265</v>
      </c>
    </row>
    <row r="3" spans="1:14" ht="36.75" customHeight="1" x14ac:dyDescent="0.25">
      <c r="B3" s="60">
        <v>31602169</v>
      </c>
      <c r="C3" s="17">
        <v>16010051</v>
      </c>
      <c r="D3" s="17" t="s">
        <v>40</v>
      </c>
      <c r="E3" s="18" t="s">
        <v>239</v>
      </c>
      <c r="F3" s="19" t="s">
        <v>57</v>
      </c>
      <c r="G3" s="21" t="s">
        <v>243</v>
      </c>
      <c r="H3" s="20">
        <v>4.1666666666666664E-2</v>
      </c>
      <c r="I3" s="21" t="s">
        <v>176</v>
      </c>
      <c r="J3" s="21" t="s">
        <v>176</v>
      </c>
      <c r="K3" s="19" t="s">
        <v>131</v>
      </c>
      <c r="L3" s="65">
        <v>1360.0224000000001</v>
      </c>
      <c r="M3" s="67">
        <v>1088.01792</v>
      </c>
      <c r="N3" s="44"/>
    </row>
    <row r="4" spans="1:14" ht="30" customHeight="1" x14ac:dyDescent="0.25">
      <c r="B4" s="60">
        <v>31602169</v>
      </c>
      <c r="C4" s="17">
        <v>16010051</v>
      </c>
      <c r="D4" s="17" t="s">
        <v>40</v>
      </c>
      <c r="E4" s="18" t="s">
        <v>239</v>
      </c>
      <c r="F4" s="19" t="s">
        <v>77</v>
      </c>
      <c r="G4" s="21" t="s">
        <v>243</v>
      </c>
      <c r="H4" s="20">
        <v>4.1666666666666664E-2</v>
      </c>
      <c r="I4" s="21" t="s">
        <v>176</v>
      </c>
      <c r="J4" s="21" t="s">
        <v>176</v>
      </c>
      <c r="K4" s="19" t="s">
        <v>131</v>
      </c>
      <c r="L4" s="65">
        <v>2922.4800000000005</v>
      </c>
      <c r="M4" s="67">
        <v>2337.9840000000004</v>
      </c>
      <c r="N4" s="44"/>
    </row>
    <row r="5" spans="1:14" ht="30" customHeight="1" x14ac:dyDescent="0.25">
      <c r="B5" s="60">
        <v>31403336</v>
      </c>
      <c r="C5" s="17">
        <v>49050141</v>
      </c>
      <c r="D5" s="17" t="s">
        <v>40</v>
      </c>
      <c r="E5" s="24" t="s">
        <v>175</v>
      </c>
      <c r="F5" s="19" t="s">
        <v>77</v>
      </c>
      <c r="G5" s="21" t="s">
        <v>243</v>
      </c>
      <c r="H5" s="20">
        <v>8.3333333333333329E-2</v>
      </c>
      <c r="I5" s="21" t="s">
        <v>176</v>
      </c>
      <c r="J5" s="21" t="s">
        <v>176</v>
      </c>
      <c r="K5" s="19" t="s">
        <v>131</v>
      </c>
      <c r="L5" s="65">
        <v>3777.8400000000006</v>
      </c>
      <c r="M5" s="67">
        <v>3022.2720000000008</v>
      </c>
      <c r="N5" s="44"/>
    </row>
    <row r="6" spans="1:14" ht="30" customHeight="1" x14ac:dyDescent="0.25">
      <c r="B6" s="60">
        <v>31403336</v>
      </c>
      <c r="C6" s="17">
        <v>49050141</v>
      </c>
      <c r="D6" s="17" t="s">
        <v>40</v>
      </c>
      <c r="E6" s="24" t="s">
        <v>175</v>
      </c>
      <c r="F6" s="19" t="s">
        <v>77</v>
      </c>
      <c r="G6" s="19" t="s">
        <v>81</v>
      </c>
      <c r="H6" s="20">
        <v>8.3333333333333329E-2</v>
      </c>
      <c r="I6" s="21" t="s">
        <v>176</v>
      </c>
      <c r="J6" s="21" t="s">
        <v>176</v>
      </c>
      <c r="K6" s="19" t="s">
        <v>131</v>
      </c>
      <c r="L6" s="65">
        <v>6296.4000000000005</v>
      </c>
      <c r="M6" s="67">
        <v>5037.1200000000008</v>
      </c>
      <c r="N6" s="44"/>
    </row>
    <row r="7" spans="1:14" ht="30" customHeight="1" x14ac:dyDescent="0.25">
      <c r="B7" s="61">
        <v>30208050</v>
      </c>
      <c r="C7" s="17">
        <v>54160057</v>
      </c>
      <c r="D7" s="17" t="s">
        <v>38</v>
      </c>
      <c r="E7" s="25" t="s">
        <v>170</v>
      </c>
      <c r="F7" s="21" t="s">
        <v>49</v>
      </c>
      <c r="G7" s="19">
        <v>1</v>
      </c>
      <c r="H7" s="20">
        <v>0.125</v>
      </c>
      <c r="I7" s="26" t="s">
        <v>176</v>
      </c>
      <c r="J7" s="26" t="s">
        <v>176</v>
      </c>
      <c r="K7" s="19" t="s">
        <v>131</v>
      </c>
      <c r="L7" s="65">
        <v>7396.4000000000005</v>
      </c>
      <c r="M7" s="67">
        <v>5917.1200000000008</v>
      </c>
      <c r="N7" s="44"/>
    </row>
    <row r="8" spans="1:14" ht="30" customHeight="1" x14ac:dyDescent="0.25">
      <c r="B8" s="61">
        <v>30208106</v>
      </c>
      <c r="C8" s="17">
        <v>54160103</v>
      </c>
      <c r="D8" s="17" t="s">
        <v>38</v>
      </c>
      <c r="E8" s="25" t="s">
        <v>39</v>
      </c>
      <c r="F8" s="21" t="s">
        <v>49</v>
      </c>
      <c r="G8" s="19">
        <v>1</v>
      </c>
      <c r="H8" s="20">
        <v>0.16666666666666666</v>
      </c>
      <c r="I8" s="26" t="s">
        <v>176</v>
      </c>
      <c r="J8" s="26" t="s">
        <v>176</v>
      </c>
      <c r="K8" s="19" t="s">
        <v>131</v>
      </c>
      <c r="L8" s="65">
        <v>8716.4000000000015</v>
      </c>
      <c r="M8" s="67">
        <v>6973.1200000000017</v>
      </c>
      <c r="N8" s="44"/>
    </row>
    <row r="9" spans="1:14" ht="38.25" x14ac:dyDescent="0.25">
      <c r="B9" s="61" t="s">
        <v>209</v>
      </c>
      <c r="C9" s="17">
        <v>41060059</v>
      </c>
      <c r="D9" s="17" t="s">
        <v>54</v>
      </c>
      <c r="E9" s="24" t="s">
        <v>210</v>
      </c>
      <c r="F9" s="19" t="s">
        <v>49</v>
      </c>
      <c r="G9" s="19">
        <v>2</v>
      </c>
      <c r="H9" s="20">
        <v>0.16666666666666666</v>
      </c>
      <c r="I9" s="21" t="s">
        <v>198</v>
      </c>
      <c r="J9" s="21" t="s">
        <v>179</v>
      </c>
      <c r="K9" s="21" t="s">
        <v>151</v>
      </c>
      <c r="L9" s="65">
        <v>11459.448000000002</v>
      </c>
      <c r="M9" s="67">
        <v>9167.5584000000017</v>
      </c>
      <c r="N9" s="44">
        <v>700</v>
      </c>
    </row>
    <row r="10" spans="1:14" ht="25.5" x14ac:dyDescent="0.25">
      <c r="B10" s="61" t="s">
        <v>235</v>
      </c>
      <c r="C10" s="17" t="s">
        <v>237</v>
      </c>
      <c r="D10" s="17" t="s">
        <v>54</v>
      </c>
      <c r="E10" s="24" t="s">
        <v>236</v>
      </c>
      <c r="F10" s="19" t="s">
        <v>49</v>
      </c>
      <c r="G10" s="19">
        <v>1</v>
      </c>
      <c r="H10" s="20">
        <v>0.125</v>
      </c>
      <c r="I10" s="21" t="s">
        <v>176</v>
      </c>
      <c r="J10" s="21"/>
      <c r="K10" s="21" t="s">
        <v>196</v>
      </c>
      <c r="L10" s="65">
        <v>9385.2000000000007</v>
      </c>
      <c r="M10" s="67">
        <v>7508.1600000000008</v>
      </c>
      <c r="N10" s="44">
        <v>550</v>
      </c>
    </row>
    <row r="11" spans="1:14" ht="38.25" x14ac:dyDescent="0.25">
      <c r="B11" s="61">
        <v>30212030</v>
      </c>
      <c r="C11" s="17">
        <v>41040082</v>
      </c>
      <c r="D11" s="17" t="s">
        <v>54</v>
      </c>
      <c r="E11" s="18" t="s">
        <v>51</v>
      </c>
      <c r="F11" s="19" t="s">
        <v>49</v>
      </c>
      <c r="G11" s="19">
        <v>2</v>
      </c>
      <c r="H11" s="20">
        <v>0.20833333333333334</v>
      </c>
      <c r="I11" s="21" t="s">
        <v>198</v>
      </c>
      <c r="J11" s="21" t="s">
        <v>179</v>
      </c>
      <c r="K11" s="21" t="s">
        <v>151</v>
      </c>
      <c r="L11" s="65">
        <v>12592.800000000001</v>
      </c>
      <c r="M11" s="67">
        <v>10074.240000000002</v>
      </c>
      <c r="N11" s="44">
        <v>1450</v>
      </c>
    </row>
    <row r="12" spans="1:14" ht="38.25" x14ac:dyDescent="0.25">
      <c r="B12" s="61">
        <v>30204062</v>
      </c>
      <c r="C12" s="17">
        <v>41040082</v>
      </c>
      <c r="D12" s="17" t="s">
        <v>54</v>
      </c>
      <c r="E12" s="25" t="s">
        <v>208</v>
      </c>
      <c r="F12" s="19" t="s">
        <v>49</v>
      </c>
      <c r="G12" s="19">
        <v>2</v>
      </c>
      <c r="H12" s="20">
        <v>0.125</v>
      </c>
      <c r="I12" s="21" t="s">
        <v>198</v>
      </c>
      <c r="J12" s="21" t="s">
        <v>179</v>
      </c>
      <c r="K12" s="21" t="s">
        <v>151</v>
      </c>
      <c r="L12" s="65">
        <v>9948.3120000000017</v>
      </c>
      <c r="M12" s="67">
        <v>7958.6496000000016</v>
      </c>
      <c r="N12" s="44">
        <v>550</v>
      </c>
    </row>
    <row r="13" spans="1:14" ht="38.25" x14ac:dyDescent="0.25">
      <c r="B13" s="61">
        <v>30204020</v>
      </c>
      <c r="C13" s="17">
        <v>41040031</v>
      </c>
      <c r="D13" s="17" t="s">
        <v>54</v>
      </c>
      <c r="E13" s="18" t="s">
        <v>52</v>
      </c>
      <c r="F13" s="19" t="s">
        <v>49</v>
      </c>
      <c r="G13" s="19">
        <v>1</v>
      </c>
      <c r="H13" s="20">
        <v>8.3333333333333329E-2</v>
      </c>
      <c r="I13" s="21" t="s">
        <v>198</v>
      </c>
      <c r="J13" s="21" t="s">
        <v>179</v>
      </c>
      <c r="K13" s="21" t="s">
        <v>151</v>
      </c>
      <c r="L13" s="65">
        <v>9066.8160000000025</v>
      </c>
      <c r="M13" s="67">
        <v>7253.4528000000028</v>
      </c>
      <c r="N13" s="44">
        <v>550</v>
      </c>
    </row>
    <row r="14" spans="1:14" ht="38.25" x14ac:dyDescent="0.25">
      <c r="B14" s="61">
        <v>30213053</v>
      </c>
      <c r="C14" s="17">
        <v>44040075</v>
      </c>
      <c r="D14" s="17" t="s">
        <v>54</v>
      </c>
      <c r="E14" s="18" t="s">
        <v>53</v>
      </c>
      <c r="F14" s="19" t="s">
        <v>49</v>
      </c>
      <c r="G14" s="19">
        <v>2</v>
      </c>
      <c r="H14" s="20">
        <v>0.125</v>
      </c>
      <c r="I14" s="21" t="s">
        <v>198</v>
      </c>
      <c r="J14" s="21" t="s">
        <v>179</v>
      </c>
      <c r="K14" s="21" t="s">
        <v>151</v>
      </c>
      <c r="L14" s="65">
        <v>9948.3120000000017</v>
      </c>
      <c r="M14" s="67">
        <v>7958.6496000000016</v>
      </c>
      <c r="N14" s="44">
        <v>700</v>
      </c>
    </row>
    <row r="15" spans="1:14" ht="53.25" customHeight="1" x14ac:dyDescent="0.25">
      <c r="B15" s="61">
        <v>30912032</v>
      </c>
      <c r="C15" s="17">
        <v>40090027</v>
      </c>
      <c r="D15" s="17" t="s">
        <v>167</v>
      </c>
      <c r="E15" s="18" t="s">
        <v>50</v>
      </c>
      <c r="F15" s="17" t="s">
        <v>57</v>
      </c>
      <c r="G15" s="17" t="s">
        <v>174</v>
      </c>
      <c r="H15" s="32">
        <v>8.3333333333333329E-2</v>
      </c>
      <c r="I15" s="17" t="s">
        <v>245</v>
      </c>
      <c r="J15" s="17" t="s">
        <v>187</v>
      </c>
      <c r="K15" s="27" t="s">
        <v>168</v>
      </c>
      <c r="L15" s="65">
        <v>17629.920000000002</v>
      </c>
      <c r="M15" s="67" t="s">
        <v>242</v>
      </c>
      <c r="N15" s="44"/>
    </row>
    <row r="16" spans="1:14" ht="43.5" customHeight="1" x14ac:dyDescent="0.25">
      <c r="B16" s="61">
        <v>30911028</v>
      </c>
      <c r="C16" s="29" t="s">
        <v>176</v>
      </c>
      <c r="D16" s="17" t="s">
        <v>167</v>
      </c>
      <c r="E16" s="25" t="s">
        <v>169</v>
      </c>
      <c r="F16" s="19" t="s">
        <v>57</v>
      </c>
      <c r="G16" s="21" t="s">
        <v>243</v>
      </c>
      <c r="H16" s="20">
        <v>8.3333333333333329E-2</v>
      </c>
      <c r="I16" s="17" t="s">
        <v>246</v>
      </c>
      <c r="J16" s="17" t="s">
        <v>191</v>
      </c>
      <c r="K16" s="31" t="s">
        <v>176</v>
      </c>
      <c r="L16" s="65">
        <v>10074.240000000002</v>
      </c>
      <c r="M16" s="67" t="s">
        <v>242</v>
      </c>
      <c r="N16" s="44"/>
    </row>
    <row r="17" spans="2:14" ht="48.75" customHeight="1" x14ac:dyDescent="0.25">
      <c r="B17" s="61">
        <v>30911079</v>
      </c>
      <c r="C17" s="17">
        <v>40080200</v>
      </c>
      <c r="D17" s="17" t="s">
        <v>167</v>
      </c>
      <c r="E17" s="25" t="s">
        <v>32</v>
      </c>
      <c r="F17" s="21" t="s">
        <v>57</v>
      </c>
      <c r="G17" s="21" t="s">
        <v>243</v>
      </c>
      <c r="H17" s="20">
        <v>4.1666666666666664E-2</v>
      </c>
      <c r="I17" s="17" t="s">
        <v>247</v>
      </c>
      <c r="J17" s="17" t="s">
        <v>187</v>
      </c>
      <c r="K17" s="31" t="s">
        <v>176</v>
      </c>
      <c r="L17" s="65">
        <v>4407.4800000000005</v>
      </c>
      <c r="M17" s="67" t="s">
        <v>242</v>
      </c>
      <c r="N17" s="44"/>
    </row>
    <row r="18" spans="2:14" ht="52.5" customHeight="1" x14ac:dyDescent="0.25">
      <c r="B18" s="61">
        <v>30911141</v>
      </c>
      <c r="C18" s="29" t="s">
        <v>176</v>
      </c>
      <c r="D18" s="17" t="s">
        <v>167</v>
      </c>
      <c r="E18" s="18" t="s">
        <v>36</v>
      </c>
      <c r="F18" s="19" t="s">
        <v>57</v>
      </c>
      <c r="G18" s="21" t="s">
        <v>243</v>
      </c>
      <c r="H18" s="20"/>
      <c r="I18" s="17" t="s">
        <v>248</v>
      </c>
      <c r="J18" s="17" t="s">
        <v>192</v>
      </c>
      <c r="K18" s="31" t="s">
        <v>176</v>
      </c>
      <c r="L18" s="65">
        <v>11333.520000000002</v>
      </c>
      <c r="M18" s="67" t="s">
        <v>242</v>
      </c>
      <c r="N18" s="44"/>
    </row>
    <row r="19" spans="2:14" ht="53.25" customHeight="1" x14ac:dyDescent="0.25">
      <c r="B19" s="61">
        <v>30904137</v>
      </c>
      <c r="C19" s="29" t="s">
        <v>176</v>
      </c>
      <c r="D19" s="17" t="s">
        <v>167</v>
      </c>
      <c r="E19" s="25" t="s">
        <v>83</v>
      </c>
      <c r="F19" s="21" t="s">
        <v>49</v>
      </c>
      <c r="G19" s="19">
        <v>1</v>
      </c>
      <c r="H19" s="20">
        <v>8.3333333333333329E-2</v>
      </c>
      <c r="I19" s="21" t="s">
        <v>176</v>
      </c>
      <c r="J19" s="17" t="s">
        <v>176</v>
      </c>
      <c r="K19" s="19" t="s">
        <v>82</v>
      </c>
      <c r="L19" s="65">
        <v>6674.1840000000011</v>
      </c>
      <c r="M19" s="67" t="s">
        <v>242</v>
      </c>
      <c r="N19" s="44"/>
    </row>
    <row r="20" spans="2:14" ht="30" customHeight="1" x14ac:dyDescent="0.25">
      <c r="B20" s="61">
        <v>30904129</v>
      </c>
      <c r="C20" s="17">
        <v>40050033</v>
      </c>
      <c r="D20" s="17" t="s">
        <v>167</v>
      </c>
      <c r="E20" s="25" t="s">
        <v>84</v>
      </c>
      <c r="F20" s="21" t="s">
        <v>49</v>
      </c>
      <c r="G20" s="19" t="s">
        <v>81</v>
      </c>
      <c r="H20" s="20">
        <v>4.1666666666666664E-2</v>
      </c>
      <c r="I20" s="17" t="s">
        <v>176</v>
      </c>
      <c r="J20" s="17" t="s">
        <v>176</v>
      </c>
      <c r="K20" s="19" t="s">
        <v>85</v>
      </c>
      <c r="L20" s="65">
        <v>4533.4080000000013</v>
      </c>
      <c r="M20" s="67" t="s">
        <v>242</v>
      </c>
      <c r="N20" s="44"/>
    </row>
    <row r="21" spans="2:14" ht="30" customHeight="1" x14ac:dyDescent="0.25">
      <c r="B21" s="61">
        <v>31003079</v>
      </c>
      <c r="C21" s="17">
        <v>43030025</v>
      </c>
      <c r="D21" s="17" t="s">
        <v>3</v>
      </c>
      <c r="E21" s="25" t="s">
        <v>4</v>
      </c>
      <c r="F21" s="21" t="s">
        <v>105</v>
      </c>
      <c r="G21" s="19">
        <v>2</v>
      </c>
      <c r="H21" s="20">
        <v>8.3333333333333329E-2</v>
      </c>
      <c r="I21" s="17" t="s">
        <v>176</v>
      </c>
      <c r="J21" s="17" t="s">
        <v>176</v>
      </c>
      <c r="K21" s="19" t="s">
        <v>134</v>
      </c>
      <c r="L21" s="65">
        <v>6800.112000000001</v>
      </c>
      <c r="M21" s="67">
        <v>5440.0896000000012</v>
      </c>
      <c r="N21" s="44">
        <v>550</v>
      </c>
    </row>
    <row r="22" spans="2:14" ht="30" customHeight="1" x14ac:dyDescent="0.25">
      <c r="B22" s="61">
        <v>31003583</v>
      </c>
      <c r="C22" s="17" t="s">
        <v>176</v>
      </c>
      <c r="D22" s="17" t="s">
        <v>3</v>
      </c>
      <c r="E22" s="18" t="s">
        <v>5</v>
      </c>
      <c r="F22" s="21" t="s">
        <v>105</v>
      </c>
      <c r="G22" s="19">
        <v>1</v>
      </c>
      <c r="H22" s="20">
        <v>8.3333333333333329E-2</v>
      </c>
      <c r="I22" s="17" t="s">
        <v>34</v>
      </c>
      <c r="J22" s="19" t="s">
        <v>180</v>
      </c>
      <c r="K22" s="21" t="s">
        <v>152</v>
      </c>
      <c r="L22" s="65">
        <v>9444.6</v>
      </c>
      <c r="M22" s="67">
        <v>7555.68</v>
      </c>
      <c r="N22" s="44">
        <v>550</v>
      </c>
    </row>
    <row r="23" spans="2:14" ht="30" customHeight="1" x14ac:dyDescent="0.25">
      <c r="B23" s="61">
        <v>31009042</v>
      </c>
      <c r="C23" s="17">
        <v>43080022</v>
      </c>
      <c r="D23" s="17" t="s">
        <v>3</v>
      </c>
      <c r="E23" s="25" t="s">
        <v>6</v>
      </c>
      <c r="F23" s="21" t="s">
        <v>142</v>
      </c>
      <c r="G23" s="19" t="s">
        <v>81</v>
      </c>
      <c r="H23" s="20">
        <v>8.3333333333333329E-2</v>
      </c>
      <c r="I23" s="17" t="s">
        <v>176</v>
      </c>
      <c r="J23" s="17" t="s">
        <v>176</v>
      </c>
      <c r="K23" s="19" t="s">
        <v>131</v>
      </c>
      <c r="L23" s="65">
        <v>4684.5216000000009</v>
      </c>
      <c r="M23" s="67">
        <v>3747.6172800000008</v>
      </c>
      <c r="N23" s="44">
        <v>390</v>
      </c>
    </row>
    <row r="24" spans="2:14" ht="30" customHeight="1" x14ac:dyDescent="0.25">
      <c r="B24" s="61">
        <v>31005497</v>
      </c>
      <c r="C24" s="17" t="s">
        <v>176</v>
      </c>
      <c r="D24" s="17" t="s">
        <v>3</v>
      </c>
      <c r="E24" s="25" t="s">
        <v>211</v>
      </c>
      <c r="F24" s="21" t="s">
        <v>105</v>
      </c>
      <c r="G24" s="19">
        <v>1</v>
      </c>
      <c r="H24" s="20">
        <v>8.3333333333333329E-2</v>
      </c>
      <c r="I24" s="17" t="s">
        <v>153</v>
      </c>
      <c r="J24" s="19" t="s">
        <v>180</v>
      </c>
      <c r="K24" s="21" t="s">
        <v>152</v>
      </c>
      <c r="L24" s="65">
        <v>9444.6</v>
      </c>
      <c r="M24" s="67">
        <v>7555.68</v>
      </c>
      <c r="N24" s="44">
        <v>550</v>
      </c>
    </row>
    <row r="25" spans="2:14" ht="30" customHeight="1" x14ac:dyDescent="0.25">
      <c r="B25" s="61">
        <v>31005470</v>
      </c>
      <c r="C25" s="17" t="s">
        <v>176</v>
      </c>
      <c r="D25" s="17" t="s">
        <v>3</v>
      </c>
      <c r="E25" s="25" t="s">
        <v>212</v>
      </c>
      <c r="F25" s="21" t="s">
        <v>105</v>
      </c>
      <c r="G25" s="19">
        <v>1</v>
      </c>
      <c r="H25" s="20">
        <v>8.3333333333333329E-2</v>
      </c>
      <c r="I25" s="17" t="s">
        <v>153</v>
      </c>
      <c r="J25" s="19" t="s">
        <v>180</v>
      </c>
      <c r="K25" s="21" t="s">
        <v>152</v>
      </c>
      <c r="L25" s="65">
        <v>9444.6</v>
      </c>
      <c r="M25" s="67">
        <v>7555.68</v>
      </c>
      <c r="N25" s="44">
        <v>550</v>
      </c>
    </row>
    <row r="26" spans="2:14" ht="30" customHeight="1" x14ac:dyDescent="0.25">
      <c r="B26" s="61">
        <v>31003168</v>
      </c>
      <c r="C26" s="17">
        <v>43030050</v>
      </c>
      <c r="D26" s="17" t="s">
        <v>3</v>
      </c>
      <c r="E26" s="25" t="s">
        <v>261</v>
      </c>
      <c r="F26" s="21" t="s">
        <v>105</v>
      </c>
      <c r="G26" s="21" t="s">
        <v>195</v>
      </c>
      <c r="H26" s="20">
        <v>0.16666666666666666</v>
      </c>
      <c r="I26" s="21" t="s">
        <v>166</v>
      </c>
      <c r="J26" s="17" t="s">
        <v>176</v>
      </c>
      <c r="K26" s="21" t="s">
        <v>155</v>
      </c>
      <c r="L26" s="65">
        <v>28963.440000000002</v>
      </c>
      <c r="M26" s="67">
        <v>23170.752000000004</v>
      </c>
      <c r="N26" s="53" t="s">
        <v>249</v>
      </c>
    </row>
    <row r="27" spans="2:14" ht="30" customHeight="1" x14ac:dyDescent="0.25">
      <c r="B27" s="61">
        <v>31003176</v>
      </c>
      <c r="C27" s="17">
        <v>43030050</v>
      </c>
      <c r="D27" s="17" t="s">
        <v>3</v>
      </c>
      <c r="E27" s="25" t="s">
        <v>262</v>
      </c>
      <c r="F27" s="21" t="s">
        <v>105</v>
      </c>
      <c r="G27" s="21" t="s">
        <v>195</v>
      </c>
      <c r="H27" s="20">
        <v>0.16666666666666666</v>
      </c>
      <c r="I27" s="21" t="s">
        <v>166</v>
      </c>
      <c r="J27" s="17" t="s">
        <v>176</v>
      </c>
      <c r="K27" s="21" t="s">
        <v>155</v>
      </c>
      <c r="L27" s="65">
        <v>28963.440000000002</v>
      </c>
      <c r="M27" s="67">
        <v>23170.752000000004</v>
      </c>
      <c r="N27" s="53" t="s">
        <v>249</v>
      </c>
    </row>
    <row r="28" spans="2:14" ht="30" customHeight="1" x14ac:dyDescent="0.25">
      <c r="B28" s="61">
        <v>31003176</v>
      </c>
      <c r="C28" s="17">
        <v>43030050</v>
      </c>
      <c r="D28" s="17" t="s">
        <v>3</v>
      </c>
      <c r="E28" s="25" t="s">
        <v>263</v>
      </c>
      <c r="F28" s="21" t="s">
        <v>105</v>
      </c>
      <c r="G28" s="21" t="s">
        <v>225</v>
      </c>
      <c r="H28" s="20">
        <v>0.16666666666666666</v>
      </c>
      <c r="I28" s="21" t="s">
        <v>227</v>
      </c>
      <c r="J28" s="17" t="s">
        <v>176</v>
      </c>
      <c r="K28" s="21" t="s">
        <v>155</v>
      </c>
      <c r="L28" s="65">
        <v>21407.760000000006</v>
      </c>
      <c r="M28" s="67">
        <v>17126.208000000006</v>
      </c>
      <c r="N28" s="53" t="s">
        <v>249</v>
      </c>
    </row>
    <row r="29" spans="2:14" ht="30" customHeight="1" x14ac:dyDescent="0.25">
      <c r="B29" s="61">
        <v>31003613</v>
      </c>
      <c r="C29" s="17" t="s">
        <v>176</v>
      </c>
      <c r="D29" s="17" t="s">
        <v>3</v>
      </c>
      <c r="E29" s="25" t="s">
        <v>260</v>
      </c>
      <c r="F29" s="21" t="s">
        <v>105</v>
      </c>
      <c r="G29" s="21" t="s">
        <v>194</v>
      </c>
      <c r="H29" s="20">
        <v>0.125</v>
      </c>
      <c r="I29" s="21" t="s">
        <v>166</v>
      </c>
      <c r="J29" s="17" t="s">
        <v>176</v>
      </c>
      <c r="K29" s="21" t="s">
        <v>155</v>
      </c>
      <c r="L29" s="65">
        <v>23926.320000000003</v>
      </c>
      <c r="M29" s="67">
        <v>19141.056000000004</v>
      </c>
      <c r="N29" s="53" t="s">
        <v>249</v>
      </c>
    </row>
    <row r="30" spans="2:14" ht="30" customHeight="1" x14ac:dyDescent="0.25">
      <c r="B30" s="61">
        <v>31003621</v>
      </c>
      <c r="C30" s="17" t="s">
        <v>176</v>
      </c>
      <c r="D30" s="17" t="s">
        <v>3</v>
      </c>
      <c r="E30" s="25" t="s">
        <v>213</v>
      </c>
      <c r="F30" s="21" t="s">
        <v>105</v>
      </c>
      <c r="G30" s="21" t="s">
        <v>194</v>
      </c>
      <c r="H30" s="20">
        <v>0.125</v>
      </c>
      <c r="I30" s="21" t="s">
        <v>166</v>
      </c>
      <c r="J30" s="17" t="s">
        <v>176</v>
      </c>
      <c r="K30" s="21" t="s">
        <v>155</v>
      </c>
      <c r="L30" s="65">
        <v>23926.320000000003</v>
      </c>
      <c r="M30" s="67">
        <v>19141.056000000004</v>
      </c>
      <c r="N30" s="53" t="s">
        <v>249</v>
      </c>
    </row>
    <row r="31" spans="2:14" ht="30" customHeight="1" x14ac:dyDescent="0.25">
      <c r="B31" s="61">
        <v>31003621</v>
      </c>
      <c r="C31" s="17" t="s">
        <v>176</v>
      </c>
      <c r="D31" s="17" t="s">
        <v>3</v>
      </c>
      <c r="E31" s="25" t="s">
        <v>213</v>
      </c>
      <c r="F31" s="21" t="s">
        <v>105</v>
      </c>
      <c r="G31" s="21" t="s">
        <v>226</v>
      </c>
      <c r="H31" s="20">
        <v>0.125</v>
      </c>
      <c r="I31" s="21" t="s">
        <v>227</v>
      </c>
      <c r="J31" s="17" t="s">
        <v>176</v>
      </c>
      <c r="K31" s="21" t="s">
        <v>155</v>
      </c>
      <c r="L31" s="65">
        <v>18889.2</v>
      </c>
      <c r="M31" s="67">
        <v>15111.36</v>
      </c>
      <c r="N31" s="53" t="s">
        <v>249</v>
      </c>
    </row>
    <row r="32" spans="2:14" ht="30" customHeight="1" x14ac:dyDescent="0.25">
      <c r="B32" s="61">
        <v>31004105</v>
      </c>
      <c r="C32" s="17">
        <v>43040098</v>
      </c>
      <c r="D32" s="17" t="s">
        <v>3</v>
      </c>
      <c r="E32" s="25" t="s">
        <v>55</v>
      </c>
      <c r="F32" s="21" t="s">
        <v>150</v>
      </c>
      <c r="G32" s="21" t="s">
        <v>81</v>
      </c>
      <c r="H32" s="20">
        <v>6.25E-2</v>
      </c>
      <c r="I32" s="17" t="s">
        <v>176</v>
      </c>
      <c r="J32" s="17" t="s">
        <v>176</v>
      </c>
      <c r="K32" s="21" t="s">
        <v>130</v>
      </c>
      <c r="L32" s="65">
        <v>4911.1920000000009</v>
      </c>
      <c r="M32" s="67">
        <v>3928.9536000000007</v>
      </c>
      <c r="N32" s="44">
        <v>550</v>
      </c>
    </row>
    <row r="33" spans="2:14" ht="30" customHeight="1" x14ac:dyDescent="0.25">
      <c r="B33" s="61">
        <v>31004148</v>
      </c>
      <c r="C33" s="17">
        <v>43040101</v>
      </c>
      <c r="D33" s="17" t="s">
        <v>3</v>
      </c>
      <c r="E33" s="25" t="s">
        <v>56</v>
      </c>
      <c r="F33" s="21" t="s">
        <v>150</v>
      </c>
      <c r="G33" s="21" t="s">
        <v>81</v>
      </c>
      <c r="H33" s="20">
        <v>6.25E-2</v>
      </c>
      <c r="I33" s="17" t="s">
        <v>176</v>
      </c>
      <c r="J33" s="17" t="s">
        <v>176</v>
      </c>
      <c r="K33" s="21" t="s">
        <v>130</v>
      </c>
      <c r="L33" s="65">
        <v>4911.1920000000009</v>
      </c>
      <c r="M33" s="67">
        <v>3928.9536000000007</v>
      </c>
      <c r="N33" s="44">
        <v>550</v>
      </c>
    </row>
    <row r="34" spans="2:14" ht="30" customHeight="1" x14ac:dyDescent="0.25">
      <c r="B34" s="61">
        <v>31004202</v>
      </c>
      <c r="C34" s="17">
        <v>43040144</v>
      </c>
      <c r="D34" s="17" t="s">
        <v>3</v>
      </c>
      <c r="E34" s="25" t="s">
        <v>14</v>
      </c>
      <c r="F34" s="21" t="s">
        <v>105</v>
      </c>
      <c r="G34" s="19">
        <v>1</v>
      </c>
      <c r="H34" s="20">
        <v>8.3333333333333329E-2</v>
      </c>
      <c r="I34" s="17" t="s">
        <v>176</v>
      </c>
      <c r="J34" s="17" t="s">
        <v>176</v>
      </c>
      <c r="K34" s="19" t="s">
        <v>134</v>
      </c>
      <c r="L34" s="65">
        <v>5288.9760000000015</v>
      </c>
      <c r="M34" s="67">
        <v>4231.180800000001</v>
      </c>
      <c r="N34" s="44">
        <v>550</v>
      </c>
    </row>
    <row r="35" spans="2:14" ht="45" customHeight="1" x14ac:dyDescent="0.25">
      <c r="B35" s="61">
        <v>31004202</v>
      </c>
      <c r="C35" s="17">
        <v>43040144</v>
      </c>
      <c r="D35" s="17" t="s">
        <v>3</v>
      </c>
      <c r="E35" s="25" t="s">
        <v>214</v>
      </c>
      <c r="F35" s="21" t="s">
        <v>105</v>
      </c>
      <c r="G35" s="19">
        <v>1</v>
      </c>
      <c r="H35" s="20">
        <v>8.3333333333333329E-2</v>
      </c>
      <c r="I35" s="21" t="s">
        <v>143</v>
      </c>
      <c r="J35" s="21" t="s">
        <v>181</v>
      </c>
      <c r="K35" s="21" t="s">
        <v>152</v>
      </c>
      <c r="L35" s="65">
        <v>8814.9600000000009</v>
      </c>
      <c r="M35" s="67">
        <v>7051.9680000000008</v>
      </c>
      <c r="N35" s="44">
        <v>550</v>
      </c>
    </row>
    <row r="36" spans="2:14" ht="45" customHeight="1" x14ac:dyDescent="0.25">
      <c r="B36" s="61">
        <v>31009115</v>
      </c>
      <c r="C36" s="17">
        <v>43080120</v>
      </c>
      <c r="D36" s="17" t="s">
        <v>3</v>
      </c>
      <c r="E36" s="25" t="s">
        <v>15</v>
      </c>
      <c r="F36" s="21" t="s">
        <v>105</v>
      </c>
      <c r="G36" s="19">
        <v>1</v>
      </c>
      <c r="H36" s="20">
        <v>8.3333333333333329E-2</v>
      </c>
      <c r="I36" s="21" t="s">
        <v>154</v>
      </c>
      <c r="J36" s="21" t="s">
        <v>182</v>
      </c>
      <c r="K36" s="21" t="s">
        <v>152</v>
      </c>
      <c r="L36" s="65">
        <v>5414.9040000000005</v>
      </c>
      <c r="M36" s="67">
        <v>4331.9232000000002</v>
      </c>
      <c r="N36" s="44">
        <v>550</v>
      </c>
    </row>
    <row r="37" spans="2:14" ht="30" customHeight="1" x14ac:dyDescent="0.25">
      <c r="B37" s="61">
        <v>31009336</v>
      </c>
      <c r="C37" s="17" t="s">
        <v>176</v>
      </c>
      <c r="D37" s="21" t="s">
        <v>3</v>
      </c>
      <c r="E37" s="23" t="s">
        <v>109</v>
      </c>
      <c r="F37" s="21" t="s">
        <v>105</v>
      </c>
      <c r="G37" s="19">
        <v>1</v>
      </c>
      <c r="H37" s="20">
        <v>8.3333333333333329E-2</v>
      </c>
      <c r="I37" s="21" t="s">
        <v>145</v>
      </c>
      <c r="J37" s="21" t="s">
        <v>189</v>
      </c>
      <c r="K37" s="28" t="s">
        <v>152</v>
      </c>
      <c r="L37" s="65">
        <v>10703.880000000003</v>
      </c>
      <c r="M37" s="67">
        <v>8563.104000000003</v>
      </c>
      <c r="N37" s="44">
        <v>550</v>
      </c>
    </row>
    <row r="38" spans="2:14" ht="30" customHeight="1" x14ac:dyDescent="0.25">
      <c r="B38" s="61">
        <v>31009123</v>
      </c>
      <c r="C38" s="17">
        <v>53070097</v>
      </c>
      <c r="D38" s="17" t="s">
        <v>3</v>
      </c>
      <c r="E38" s="25" t="s">
        <v>224</v>
      </c>
      <c r="F38" s="21" t="s">
        <v>105</v>
      </c>
      <c r="G38" s="19">
        <v>1</v>
      </c>
      <c r="H38" s="20">
        <v>8.3333333333333329E-2</v>
      </c>
      <c r="I38" s="21" t="s">
        <v>154</v>
      </c>
      <c r="J38" s="21" t="s">
        <v>182</v>
      </c>
      <c r="K38" s="21" t="s">
        <v>152</v>
      </c>
      <c r="L38" s="65">
        <v>5414.9040000000005</v>
      </c>
      <c r="M38" s="67">
        <v>4331.9232000000002</v>
      </c>
      <c r="N38" s="44">
        <v>550</v>
      </c>
    </row>
    <row r="39" spans="2:14" ht="30" customHeight="1" x14ac:dyDescent="0.25">
      <c r="B39" s="61">
        <v>31009166</v>
      </c>
      <c r="C39" s="17">
        <v>43080162</v>
      </c>
      <c r="D39" s="17" t="s">
        <v>3</v>
      </c>
      <c r="E39" s="25" t="s">
        <v>16</v>
      </c>
      <c r="F39" s="21" t="s">
        <v>49</v>
      </c>
      <c r="G39" s="19" t="s">
        <v>81</v>
      </c>
      <c r="H39" s="20">
        <v>4.1666666666666664E-2</v>
      </c>
      <c r="I39" s="17" t="s">
        <v>176</v>
      </c>
      <c r="J39" s="17" t="s">
        <v>176</v>
      </c>
      <c r="K39" s="19" t="s">
        <v>131</v>
      </c>
      <c r="L39" s="65">
        <v>4659.3360000000002</v>
      </c>
      <c r="M39" s="67">
        <v>3727.4688000000006</v>
      </c>
      <c r="N39" s="44">
        <v>550</v>
      </c>
    </row>
    <row r="40" spans="2:14" ht="53.25" customHeight="1" x14ac:dyDescent="0.25">
      <c r="B40" s="61">
        <v>31001262</v>
      </c>
      <c r="C40" s="17">
        <v>53030508</v>
      </c>
      <c r="D40" s="17" t="s">
        <v>3</v>
      </c>
      <c r="E40" s="25" t="s">
        <v>108</v>
      </c>
      <c r="F40" s="21" t="s">
        <v>105</v>
      </c>
      <c r="G40" s="21">
        <v>1</v>
      </c>
      <c r="H40" s="20">
        <v>0.10416666666666667</v>
      </c>
      <c r="I40" s="21" t="s">
        <v>111</v>
      </c>
      <c r="J40" s="21" t="s">
        <v>180</v>
      </c>
      <c r="K40" s="26" t="s">
        <v>176</v>
      </c>
      <c r="L40" s="65">
        <v>16370.640000000003</v>
      </c>
      <c r="M40" s="67">
        <v>13096.512000000002</v>
      </c>
      <c r="N40" s="44">
        <v>550</v>
      </c>
    </row>
    <row r="41" spans="2:14" ht="30" customHeight="1" x14ac:dyDescent="0.25">
      <c r="B41" s="61">
        <v>31403379</v>
      </c>
      <c r="C41" s="17" t="s">
        <v>176</v>
      </c>
      <c r="D41" s="17" t="s">
        <v>3</v>
      </c>
      <c r="E41" s="25" t="s">
        <v>46</v>
      </c>
      <c r="F41" s="21" t="s">
        <v>49</v>
      </c>
      <c r="G41" s="21">
        <v>1</v>
      </c>
      <c r="H41" s="20">
        <v>8.3333333333333329E-2</v>
      </c>
      <c r="I41" s="21" t="s">
        <v>100</v>
      </c>
      <c r="J41" s="21" t="s">
        <v>180</v>
      </c>
      <c r="K41" s="21" t="s">
        <v>152</v>
      </c>
      <c r="L41" s="65">
        <v>8185.3200000000015</v>
      </c>
      <c r="M41" s="67">
        <v>6548.2560000000012</v>
      </c>
      <c r="N41" s="44">
        <v>390</v>
      </c>
    </row>
    <row r="42" spans="2:14" ht="30" customHeight="1" x14ac:dyDescent="0.25">
      <c r="B42" s="61"/>
      <c r="C42" s="17">
        <v>94040004</v>
      </c>
      <c r="D42" s="17" t="s">
        <v>11</v>
      </c>
      <c r="E42" s="25" t="s">
        <v>7</v>
      </c>
      <c r="F42" s="19" t="s">
        <v>77</v>
      </c>
      <c r="G42" s="21" t="s">
        <v>243</v>
      </c>
      <c r="H42" s="20"/>
      <c r="I42" s="21" t="s">
        <v>176</v>
      </c>
      <c r="J42" s="21" t="s">
        <v>176</v>
      </c>
      <c r="K42" s="21" t="s">
        <v>131</v>
      </c>
      <c r="L42" s="65">
        <v>986.01624000000015</v>
      </c>
      <c r="M42" s="67">
        <v>788.81299200000012</v>
      </c>
      <c r="N42" s="44">
        <v>500</v>
      </c>
    </row>
    <row r="43" spans="2:14" ht="30" customHeight="1" x14ac:dyDescent="0.25">
      <c r="B43" s="61"/>
      <c r="C43" s="17">
        <v>94010000</v>
      </c>
      <c r="D43" s="17" t="s">
        <v>11</v>
      </c>
      <c r="E43" s="25" t="s">
        <v>8</v>
      </c>
      <c r="F43" s="19" t="s">
        <v>77</v>
      </c>
      <c r="G43" s="21" t="s">
        <v>243</v>
      </c>
      <c r="H43" s="20"/>
      <c r="I43" s="21" t="s">
        <v>31</v>
      </c>
      <c r="J43" s="21" t="s">
        <v>179</v>
      </c>
      <c r="K43" s="21"/>
      <c r="L43" s="65">
        <v>1072.9065600000001</v>
      </c>
      <c r="M43" s="67">
        <v>858.3252480000001</v>
      </c>
      <c r="N43" s="44">
        <v>500</v>
      </c>
    </row>
    <row r="44" spans="2:14" ht="30" customHeight="1" x14ac:dyDescent="0.25">
      <c r="B44" s="61"/>
      <c r="C44" s="17">
        <v>94040002</v>
      </c>
      <c r="D44" s="17" t="s">
        <v>11</v>
      </c>
      <c r="E44" s="25" t="s">
        <v>9</v>
      </c>
      <c r="F44" s="19" t="s">
        <v>77</v>
      </c>
      <c r="G44" s="21" t="s">
        <v>243</v>
      </c>
      <c r="H44" s="20"/>
      <c r="I44" s="21" t="s">
        <v>176</v>
      </c>
      <c r="J44" s="21" t="s">
        <v>176</v>
      </c>
      <c r="K44" s="21" t="s">
        <v>131</v>
      </c>
      <c r="L44" s="65">
        <v>1004.9054400000002</v>
      </c>
      <c r="M44" s="67">
        <v>803.92435200000023</v>
      </c>
      <c r="N44" s="44">
        <v>500</v>
      </c>
    </row>
    <row r="45" spans="2:14" ht="30" customHeight="1" x14ac:dyDescent="0.25">
      <c r="B45" s="61"/>
      <c r="C45" s="17">
        <v>94040003</v>
      </c>
      <c r="D45" s="17" t="s">
        <v>11</v>
      </c>
      <c r="E45" s="25" t="s">
        <v>10</v>
      </c>
      <c r="F45" s="19" t="s">
        <v>77</v>
      </c>
      <c r="G45" s="21" t="s">
        <v>243</v>
      </c>
      <c r="H45" s="20"/>
      <c r="I45" s="21" t="s">
        <v>31</v>
      </c>
      <c r="J45" s="21" t="s">
        <v>179</v>
      </c>
      <c r="K45" s="21"/>
      <c r="L45" s="65">
        <v>1116.3517200000001</v>
      </c>
      <c r="M45" s="67">
        <v>893.08137600000009</v>
      </c>
      <c r="N45" s="44">
        <v>500</v>
      </c>
    </row>
    <row r="46" spans="2:14" ht="30" customHeight="1" x14ac:dyDescent="0.25">
      <c r="B46" s="61"/>
      <c r="C46" s="17"/>
      <c r="D46" s="17" t="s">
        <v>11</v>
      </c>
      <c r="E46" s="25" t="s">
        <v>258</v>
      </c>
      <c r="F46" s="19" t="s">
        <v>77</v>
      </c>
      <c r="G46" s="21" t="s">
        <v>243</v>
      </c>
      <c r="H46" s="20"/>
      <c r="I46" s="21" t="s">
        <v>176</v>
      </c>
      <c r="J46" s="21" t="s">
        <v>176</v>
      </c>
      <c r="K46" s="21" t="s">
        <v>131</v>
      </c>
      <c r="L46" s="65">
        <v>1497.91</v>
      </c>
      <c r="M46" s="67">
        <v>1198.33</v>
      </c>
      <c r="N46" s="44"/>
    </row>
    <row r="47" spans="2:14" ht="30" customHeight="1" x14ac:dyDescent="0.25">
      <c r="B47" s="61"/>
      <c r="C47" s="17"/>
      <c r="D47" s="17" t="s">
        <v>11</v>
      </c>
      <c r="E47" s="25" t="s">
        <v>259</v>
      </c>
      <c r="F47" s="19" t="s">
        <v>77</v>
      </c>
      <c r="G47" s="21" t="s">
        <v>243</v>
      </c>
      <c r="H47" s="20"/>
      <c r="I47" s="21" t="s">
        <v>31</v>
      </c>
      <c r="J47" s="21" t="s">
        <v>179</v>
      </c>
      <c r="K47" s="21"/>
      <c r="L47" s="65">
        <v>1652.8</v>
      </c>
      <c r="M47" s="67">
        <v>1322.24</v>
      </c>
      <c r="N47" s="44"/>
    </row>
    <row r="48" spans="2:14" ht="30" customHeight="1" x14ac:dyDescent="0.25">
      <c r="B48" s="61">
        <v>94010081</v>
      </c>
      <c r="C48" s="17">
        <v>94010081</v>
      </c>
      <c r="D48" s="17" t="s">
        <v>11</v>
      </c>
      <c r="E48" s="25" t="s">
        <v>12</v>
      </c>
      <c r="F48" s="21" t="s">
        <v>105</v>
      </c>
      <c r="G48" s="19">
        <v>3</v>
      </c>
      <c r="H48" s="20">
        <v>0.125</v>
      </c>
      <c r="I48" s="21" t="s">
        <v>185</v>
      </c>
      <c r="J48" s="21" t="s">
        <v>180</v>
      </c>
      <c r="K48" s="26" t="s">
        <v>176</v>
      </c>
      <c r="L48" s="65">
        <v>19392.912000000004</v>
      </c>
      <c r="M48" s="67">
        <v>15514.329600000005</v>
      </c>
      <c r="N48" s="44">
        <v>550</v>
      </c>
    </row>
    <row r="49" spans="2:14" ht="51" x14ac:dyDescent="0.25">
      <c r="B49" s="61">
        <v>94010082</v>
      </c>
      <c r="C49" s="17">
        <v>94010082</v>
      </c>
      <c r="D49" s="17" t="s">
        <v>11</v>
      </c>
      <c r="E49" s="25" t="s">
        <v>13</v>
      </c>
      <c r="F49" s="21" t="s">
        <v>157</v>
      </c>
      <c r="G49" s="19">
        <v>3</v>
      </c>
      <c r="H49" s="20">
        <v>0.125</v>
      </c>
      <c r="I49" s="21" t="s">
        <v>183</v>
      </c>
      <c r="J49" s="21" t="s">
        <v>184</v>
      </c>
      <c r="K49" s="26" t="s">
        <v>176</v>
      </c>
      <c r="L49" s="65">
        <v>28333.800000000003</v>
      </c>
      <c r="M49" s="67">
        <v>22667.040000000005</v>
      </c>
      <c r="N49" s="44">
        <v>550</v>
      </c>
    </row>
    <row r="50" spans="2:14" ht="51" x14ac:dyDescent="0.25">
      <c r="B50" s="61">
        <v>94010082</v>
      </c>
      <c r="C50" s="17">
        <v>94010082</v>
      </c>
      <c r="D50" s="17" t="s">
        <v>11</v>
      </c>
      <c r="E50" s="25" t="s">
        <v>13</v>
      </c>
      <c r="F50" s="21" t="s">
        <v>157</v>
      </c>
      <c r="G50" s="19">
        <v>2</v>
      </c>
      <c r="H50" s="20">
        <v>0.125</v>
      </c>
      <c r="I50" s="21" t="s">
        <v>183</v>
      </c>
      <c r="J50" s="21" t="s">
        <v>184</v>
      </c>
      <c r="K50" s="26" t="s">
        <v>176</v>
      </c>
      <c r="L50" s="65">
        <v>22667.040000000005</v>
      </c>
      <c r="M50" s="67">
        <v>18133.632000000005</v>
      </c>
      <c r="N50" s="44">
        <v>550</v>
      </c>
    </row>
    <row r="51" spans="2:14" ht="51" x14ac:dyDescent="0.25">
      <c r="B51" s="61">
        <v>94010082</v>
      </c>
      <c r="C51" s="17">
        <v>94010082</v>
      </c>
      <c r="D51" s="17" t="s">
        <v>11</v>
      </c>
      <c r="E51" s="25" t="s">
        <v>13</v>
      </c>
      <c r="F51" s="21" t="s">
        <v>157</v>
      </c>
      <c r="G51" s="19">
        <v>1</v>
      </c>
      <c r="H51" s="20">
        <v>0.125</v>
      </c>
      <c r="I51" s="21" t="s">
        <v>183</v>
      </c>
      <c r="J51" s="21" t="s">
        <v>184</v>
      </c>
      <c r="K51" s="26" t="s">
        <v>176</v>
      </c>
      <c r="L51" s="65">
        <v>18889.2</v>
      </c>
      <c r="M51" s="67">
        <v>15111.36</v>
      </c>
      <c r="N51" s="44">
        <v>550</v>
      </c>
    </row>
    <row r="52" spans="2:14" ht="30" customHeight="1" x14ac:dyDescent="0.25">
      <c r="B52" s="61">
        <v>31309046</v>
      </c>
      <c r="C52" s="17">
        <v>45080011</v>
      </c>
      <c r="D52" s="17" t="s">
        <v>76</v>
      </c>
      <c r="E52" s="18" t="s">
        <v>68</v>
      </c>
      <c r="F52" s="19" t="s">
        <v>77</v>
      </c>
      <c r="G52" s="19" t="s">
        <v>81</v>
      </c>
      <c r="H52" s="20">
        <v>4.1666666666666664E-2</v>
      </c>
      <c r="I52" s="29" t="s">
        <v>176</v>
      </c>
      <c r="J52" s="29" t="s">
        <v>176</v>
      </c>
      <c r="K52" s="19" t="s">
        <v>131</v>
      </c>
      <c r="L52" s="65">
        <v>4407.4800000000005</v>
      </c>
      <c r="M52" s="67">
        <v>3525.9840000000004</v>
      </c>
      <c r="N52" s="44">
        <v>390</v>
      </c>
    </row>
    <row r="53" spans="2:14" ht="30" customHeight="1" x14ac:dyDescent="0.25">
      <c r="B53" s="61">
        <v>31309046</v>
      </c>
      <c r="C53" s="17">
        <v>45080011</v>
      </c>
      <c r="D53" s="17" t="s">
        <v>76</v>
      </c>
      <c r="E53" s="18" t="s">
        <v>68</v>
      </c>
      <c r="F53" s="21" t="s">
        <v>149</v>
      </c>
      <c r="G53" s="19" t="s">
        <v>81</v>
      </c>
      <c r="H53" s="20">
        <v>4.1666666666666664E-2</v>
      </c>
      <c r="I53" s="29" t="s">
        <v>176</v>
      </c>
      <c r="J53" s="29" t="s">
        <v>176</v>
      </c>
      <c r="K53" s="19" t="s">
        <v>131</v>
      </c>
      <c r="L53" s="65">
        <v>5288.9760000000015</v>
      </c>
      <c r="M53" s="67">
        <v>4231.180800000001</v>
      </c>
      <c r="N53" s="44">
        <v>390</v>
      </c>
    </row>
    <row r="54" spans="2:14" ht="30" customHeight="1" x14ac:dyDescent="0.25">
      <c r="B54" s="62">
        <v>31303056</v>
      </c>
      <c r="C54" s="17">
        <v>45050031</v>
      </c>
      <c r="D54" s="17" t="s">
        <v>76</v>
      </c>
      <c r="E54" s="18" t="s">
        <v>78</v>
      </c>
      <c r="F54" s="21" t="s">
        <v>105</v>
      </c>
      <c r="G54" s="19">
        <v>1</v>
      </c>
      <c r="H54" s="20">
        <v>4.1666666666666664E-2</v>
      </c>
      <c r="I54" s="29" t="s">
        <v>176</v>
      </c>
      <c r="J54" s="29" t="s">
        <v>176</v>
      </c>
      <c r="K54" s="30" t="s">
        <v>132</v>
      </c>
      <c r="L54" s="65">
        <v>5288.9760000000015</v>
      </c>
      <c r="M54" s="67">
        <v>4231.180800000001</v>
      </c>
      <c r="N54" s="44">
        <v>550</v>
      </c>
    </row>
    <row r="55" spans="2:14" s="41" customFormat="1" ht="30" customHeight="1" x14ac:dyDescent="0.25">
      <c r="B55" s="61">
        <v>30602092</v>
      </c>
      <c r="C55" s="17">
        <v>47010177</v>
      </c>
      <c r="D55" s="17" t="s">
        <v>76</v>
      </c>
      <c r="E55" s="18" t="s">
        <v>69</v>
      </c>
      <c r="F55" s="21" t="s">
        <v>105</v>
      </c>
      <c r="G55" s="19" t="s">
        <v>81</v>
      </c>
      <c r="H55" s="20">
        <v>4.1666666666666664E-2</v>
      </c>
      <c r="I55" s="29" t="s">
        <v>176</v>
      </c>
      <c r="J55" s="29" t="s">
        <v>176</v>
      </c>
      <c r="K55" s="30" t="s">
        <v>135</v>
      </c>
      <c r="L55" s="65">
        <v>5666.7600000000011</v>
      </c>
      <c r="M55" s="67">
        <v>4533.4080000000013</v>
      </c>
      <c r="N55" s="44">
        <v>550</v>
      </c>
    </row>
    <row r="56" spans="2:14" ht="30" customHeight="1" x14ac:dyDescent="0.25">
      <c r="B56" s="62">
        <v>31303102</v>
      </c>
      <c r="C56" s="17">
        <v>53040120</v>
      </c>
      <c r="D56" s="17" t="s">
        <v>76</v>
      </c>
      <c r="E56" s="18" t="s">
        <v>72</v>
      </c>
      <c r="F56" s="21" t="s">
        <v>105</v>
      </c>
      <c r="G56" s="19">
        <v>3</v>
      </c>
      <c r="H56" s="20">
        <v>0.125</v>
      </c>
      <c r="I56" s="30" t="s">
        <v>176</v>
      </c>
      <c r="J56" s="29" t="s">
        <v>176</v>
      </c>
      <c r="K56" s="30" t="s">
        <v>135</v>
      </c>
      <c r="L56" s="65">
        <v>14481.720000000001</v>
      </c>
      <c r="M56" s="67">
        <v>11585.376000000002</v>
      </c>
      <c r="N56" s="53" t="s">
        <v>250</v>
      </c>
    </row>
    <row r="57" spans="2:14" ht="30" customHeight="1" x14ac:dyDescent="0.25">
      <c r="B57" s="61">
        <v>31303218</v>
      </c>
      <c r="C57" s="29" t="s">
        <v>176</v>
      </c>
      <c r="D57" s="17" t="s">
        <v>76</v>
      </c>
      <c r="E57" s="18" t="s">
        <v>73</v>
      </c>
      <c r="F57" s="21" t="s">
        <v>105</v>
      </c>
      <c r="G57" s="19">
        <v>2</v>
      </c>
      <c r="H57" s="20">
        <v>0.16666666666666666</v>
      </c>
      <c r="I57" s="30" t="s">
        <v>158</v>
      </c>
      <c r="J57" s="30" t="s">
        <v>203</v>
      </c>
      <c r="K57" s="21" t="s">
        <v>159</v>
      </c>
      <c r="L57" s="65">
        <v>19232.640000000003</v>
      </c>
      <c r="M57" s="67">
        <v>15386.112000000003</v>
      </c>
      <c r="N57" s="53" t="s">
        <v>250</v>
      </c>
    </row>
    <row r="58" spans="2:14" ht="30" customHeight="1" x14ac:dyDescent="0.25">
      <c r="B58" s="61">
        <v>31303188</v>
      </c>
      <c r="C58" s="17">
        <v>45020060</v>
      </c>
      <c r="D58" s="17" t="s">
        <v>76</v>
      </c>
      <c r="E58" s="25" t="s">
        <v>71</v>
      </c>
      <c r="F58" s="21" t="s">
        <v>105</v>
      </c>
      <c r="G58" s="19">
        <v>1</v>
      </c>
      <c r="H58" s="20">
        <v>6.25E-2</v>
      </c>
      <c r="I58" s="30" t="s">
        <v>112</v>
      </c>
      <c r="J58" s="29" t="s">
        <v>176</v>
      </c>
      <c r="K58" s="30" t="s">
        <v>135</v>
      </c>
      <c r="L58" s="65">
        <v>7555.6800000000012</v>
      </c>
      <c r="M58" s="67">
        <v>6044.5440000000017</v>
      </c>
      <c r="N58" s="44">
        <v>390</v>
      </c>
    </row>
    <row r="59" spans="2:14" ht="30" customHeight="1" x14ac:dyDescent="0.25">
      <c r="B59" s="61">
        <v>31303188</v>
      </c>
      <c r="C59" s="17">
        <v>45020060</v>
      </c>
      <c r="D59" s="17" t="s">
        <v>76</v>
      </c>
      <c r="E59" s="25" t="s">
        <v>71</v>
      </c>
      <c r="F59" s="19" t="s">
        <v>77</v>
      </c>
      <c r="G59" s="21" t="s">
        <v>243</v>
      </c>
      <c r="H59" s="20">
        <v>4.1666666666666664E-2</v>
      </c>
      <c r="I59" s="30" t="s">
        <v>112</v>
      </c>
      <c r="J59" s="29" t="s">
        <v>176</v>
      </c>
      <c r="K59" s="30" t="s">
        <v>135</v>
      </c>
      <c r="L59" s="65">
        <v>4659.3360000000002</v>
      </c>
      <c r="M59" s="67">
        <v>3727.4688000000006</v>
      </c>
      <c r="N59" s="44">
        <v>390</v>
      </c>
    </row>
    <row r="60" spans="2:14" ht="25.5" x14ac:dyDescent="0.25">
      <c r="B60" s="61">
        <v>31303170</v>
      </c>
      <c r="C60" s="17">
        <v>45020051</v>
      </c>
      <c r="D60" s="17" t="s">
        <v>76</v>
      </c>
      <c r="E60" s="18" t="s">
        <v>70</v>
      </c>
      <c r="F60" s="19" t="s">
        <v>77</v>
      </c>
      <c r="G60" s="21" t="s">
        <v>243</v>
      </c>
      <c r="H60" s="20">
        <v>4.1666666666666664E-2</v>
      </c>
      <c r="I60" s="30" t="s">
        <v>112</v>
      </c>
      <c r="J60" s="29" t="s">
        <v>176</v>
      </c>
      <c r="K60" s="30" t="s">
        <v>135</v>
      </c>
      <c r="L60" s="65">
        <v>4659.3360000000002</v>
      </c>
      <c r="M60" s="67">
        <v>3727.4688000000006</v>
      </c>
      <c r="N60" s="44">
        <v>390</v>
      </c>
    </row>
    <row r="61" spans="2:14" ht="30" customHeight="1" x14ac:dyDescent="0.25">
      <c r="B61" s="61">
        <v>31103332</v>
      </c>
      <c r="C61" s="29" t="s">
        <v>176</v>
      </c>
      <c r="D61" s="17" t="s">
        <v>76</v>
      </c>
      <c r="E61" s="25" t="s">
        <v>215</v>
      </c>
      <c r="F61" s="21" t="s">
        <v>105</v>
      </c>
      <c r="G61" s="19">
        <v>1</v>
      </c>
      <c r="H61" s="20">
        <v>4.1666666666666664E-2</v>
      </c>
      <c r="I61" s="29" t="s">
        <v>176</v>
      </c>
      <c r="J61" s="29" t="s">
        <v>176</v>
      </c>
      <c r="K61" s="19" t="s">
        <v>133</v>
      </c>
      <c r="L61" s="65">
        <v>7051.9680000000008</v>
      </c>
      <c r="M61" s="67">
        <v>5641.5744000000013</v>
      </c>
      <c r="N61" s="44" t="s">
        <v>176</v>
      </c>
    </row>
    <row r="62" spans="2:14" ht="30" customHeight="1" x14ac:dyDescent="0.25">
      <c r="B62" s="61">
        <v>31103332</v>
      </c>
      <c r="C62" s="29" t="s">
        <v>176</v>
      </c>
      <c r="D62" s="17" t="s">
        <v>76</v>
      </c>
      <c r="E62" s="25" t="s">
        <v>215</v>
      </c>
      <c r="F62" s="21" t="s">
        <v>105</v>
      </c>
      <c r="G62" s="19" t="s">
        <v>81</v>
      </c>
      <c r="H62" s="20">
        <v>4.1666666666666664E-2</v>
      </c>
      <c r="I62" s="29" t="s">
        <v>176</v>
      </c>
      <c r="J62" s="29" t="s">
        <v>176</v>
      </c>
      <c r="K62" s="19" t="s">
        <v>133</v>
      </c>
      <c r="L62" s="65">
        <v>5288.9760000000015</v>
      </c>
      <c r="M62" s="67">
        <v>4231.180800000001</v>
      </c>
      <c r="N62" s="44" t="s">
        <v>176</v>
      </c>
    </row>
    <row r="63" spans="2:14" ht="30" customHeight="1" x14ac:dyDescent="0.25">
      <c r="B63" s="62">
        <v>31303269</v>
      </c>
      <c r="C63" s="29" t="s">
        <v>176</v>
      </c>
      <c r="D63" s="17" t="s">
        <v>76</v>
      </c>
      <c r="E63" s="18" t="s">
        <v>74</v>
      </c>
      <c r="F63" s="19" t="s">
        <v>77</v>
      </c>
      <c r="G63" s="21" t="s">
        <v>243</v>
      </c>
      <c r="H63" s="20">
        <v>4.1666666666666664E-2</v>
      </c>
      <c r="I63" s="30" t="s">
        <v>113</v>
      </c>
      <c r="J63" s="30" t="s">
        <v>179</v>
      </c>
      <c r="K63" s="31" t="s">
        <v>176</v>
      </c>
      <c r="L63" s="65">
        <v>2518.5600000000004</v>
      </c>
      <c r="M63" s="67">
        <v>2014.8480000000004</v>
      </c>
      <c r="N63" s="44" t="s">
        <v>176</v>
      </c>
    </row>
    <row r="64" spans="2:14" ht="48" customHeight="1" x14ac:dyDescent="0.25">
      <c r="B64" s="61" t="s">
        <v>216</v>
      </c>
      <c r="C64" s="29" t="s">
        <v>176</v>
      </c>
      <c r="D64" s="17" t="s">
        <v>76</v>
      </c>
      <c r="E64" s="25" t="s">
        <v>115</v>
      </c>
      <c r="F64" s="21" t="s">
        <v>105</v>
      </c>
      <c r="G64" s="19">
        <v>1</v>
      </c>
      <c r="H64" s="20">
        <v>0.125</v>
      </c>
      <c r="I64" s="21" t="s">
        <v>116</v>
      </c>
      <c r="J64" s="30" t="s">
        <v>180</v>
      </c>
      <c r="K64" s="21" t="s">
        <v>161</v>
      </c>
      <c r="L64" s="65">
        <v>15111.360000000002</v>
      </c>
      <c r="M64" s="67">
        <v>12089.088000000003</v>
      </c>
      <c r="N64" s="44">
        <v>700</v>
      </c>
    </row>
    <row r="65" spans="2:16" ht="30" customHeight="1" x14ac:dyDescent="0.25">
      <c r="B65" s="61">
        <v>94010070</v>
      </c>
      <c r="C65" s="17">
        <v>94010070</v>
      </c>
      <c r="D65" s="17" t="s">
        <v>76</v>
      </c>
      <c r="E65" s="25" t="s">
        <v>117</v>
      </c>
      <c r="F65" s="21" t="s">
        <v>105</v>
      </c>
      <c r="G65" s="19">
        <v>1</v>
      </c>
      <c r="H65" s="20">
        <v>8.3333333333333329E-2</v>
      </c>
      <c r="I65" s="21" t="s">
        <v>43</v>
      </c>
      <c r="J65" s="30" t="s">
        <v>180</v>
      </c>
      <c r="K65" s="21" t="s">
        <v>144</v>
      </c>
      <c r="L65" s="65">
        <v>5414.9040000000005</v>
      </c>
      <c r="M65" s="67">
        <v>4331.9232000000002</v>
      </c>
      <c r="N65" s="44">
        <v>700</v>
      </c>
    </row>
    <row r="66" spans="2:16" ht="30" customHeight="1" x14ac:dyDescent="0.25">
      <c r="B66" s="62">
        <v>31304010</v>
      </c>
      <c r="C66" s="29" t="s">
        <v>176</v>
      </c>
      <c r="D66" s="17" t="s">
        <v>76</v>
      </c>
      <c r="E66" s="18" t="s">
        <v>205</v>
      </c>
      <c r="F66" s="21" t="s">
        <v>149</v>
      </c>
      <c r="G66" s="19" t="s">
        <v>81</v>
      </c>
      <c r="H66" s="20">
        <v>8.3333333333333329E-2</v>
      </c>
      <c r="I66" s="21" t="s">
        <v>176</v>
      </c>
      <c r="J66" s="29" t="s">
        <v>176</v>
      </c>
      <c r="K66" s="19" t="s">
        <v>160</v>
      </c>
      <c r="L66" s="65">
        <v>5288.9760000000015</v>
      </c>
      <c r="M66" s="67">
        <v>4231.180800000001</v>
      </c>
      <c r="N66" s="44">
        <v>550</v>
      </c>
    </row>
    <row r="67" spans="2:16" ht="30" customHeight="1" x14ac:dyDescent="0.25">
      <c r="B67" s="61">
        <v>31304052</v>
      </c>
      <c r="C67" s="29" t="s">
        <v>176</v>
      </c>
      <c r="D67" s="17" t="s">
        <v>76</v>
      </c>
      <c r="E67" s="25" t="s">
        <v>206</v>
      </c>
      <c r="F67" s="21" t="s">
        <v>105</v>
      </c>
      <c r="G67" s="19" t="s">
        <v>81</v>
      </c>
      <c r="H67" s="20">
        <v>8.3333333333333329E-2</v>
      </c>
      <c r="I67" s="21" t="s">
        <v>114</v>
      </c>
      <c r="J67" s="29" t="s">
        <v>180</v>
      </c>
      <c r="K67" s="19" t="s">
        <v>160</v>
      </c>
      <c r="L67" s="65">
        <v>7555.6800000000012</v>
      </c>
      <c r="M67" s="67">
        <v>6044.5440000000017</v>
      </c>
      <c r="N67" s="44">
        <v>550</v>
      </c>
    </row>
    <row r="68" spans="2:16" ht="30" customHeight="1" x14ac:dyDescent="0.25">
      <c r="B68" s="61">
        <v>31305016</v>
      </c>
      <c r="C68" s="17">
        <v>45070016</v>
      </c>
      <c r="D68" s="17" t="s">
        <v>76</v>
      </c>
      <c r="E68" s="18" t="s">
        <v>75</v>
      </c>
      <c r="F68" s="21" t="s">
        <v>105</v>
      </c>
      <c r="G68" s="19">
        <v>1</v>
      </c>
      <c r="H68" s="20">
        <v>8.3333333333333329E-2</v>
      </c>
      <c r="I68" s="29" t="s">
        <v>176</v>
      </c>
      <c r="J68" s="29" t="s">
        <v>176</v>
      </c>
      <c r="K68" s="19" t="s">
        <v>160</v>
      </c>
      <c r="L68" s="65">
        <v>7429.7520000000013</v>
      </c>
      <c r="M68" s="67">
        <v>5943.8016000000016</v>
      </c>
      <c r="N68" s="44">
        <v>550</v>
      </c>
    </row>
    <row r="69" spans="2:16" ht="30" customHeight="1" x14ac:dyDescent="0.25">
      <c r="B69" s="61">
        <v>94010002</v>
      </c>
      <c r="C69" s="17">
        <v>45080194</v>
      </c>
      <c r="D69" s="17" t="s">
        <v>76</v>
      </c>
      <c r="E69" s="25" t="s">
        <v>18</v>
      </c>
      <c r="F69" s="21" t="s">
        <v>156</v>
      </c>
      <c r="G69" s="19">
        <v>3</v>
      </c>
      <c r="H69" s="20"/>
      <c r="I69" s="29" t="s">
        <v>176</v>
      </c>
      <c r="J69" s="29" t="s">
        <v>176</v>
      </c>
      <c r="K69" s="21" t="s">
        <v>131</v>
      </c>
      <c r="L69" s="65">
        <v>10450</v>
      </c>
      <c r="M69" s="67" t="s">
        <v>242</v>
      </c>
      <c r="N69" s="44" t="s">
        <v>251</v>
      </c>
      <c r="P69" s="54">
        <v>9500</v>
      </c>
    </row>
    <row r="70" spans="2:16" ht="30" customHeight="1" x14ac:dyDescent="0.25">
      <c r="B70" s="61">
        <v>94010050</v>
      </c>
      <c r="C70" s="17">
        <v>45080100</v>
      </c>
      <c r="D70" s="17" t="s">
        <v>76</v>
      </c>
      <c r="E70" s="25" t="s">
        <v>19</v>
      </c>
      <c r="F70" s="21" t="s">
        <v>156</v>
      </c>
      <c r="G70" s="19">
        <v>3</v>
      </c>
      <c r="H70" s="20"/>
      <c r="I70" s="29" t="s">
        <v>176</v>
      </c>
      <c r="J70" s="29" t="s">
        <v>176</v>
      </c>
      <c r="K70" s="21" t="s">
        <v>131</v>
      </c>
      <c r="L70" s="65">
        <v>13585.000000000002</v>
      </c>
      <c r="M70" s="67" t="s">
        <v>242</v>
      </c>
      <c r="N70" s="44" t="s">
        <v>251</v>
      </c>
      <c r="P70" s="54">
        <f>P69*1.3</f>
        <v>12350</v>
      </c>
    </row>
    <row r="71" spans="2:16" ht="30" customHeight="1" x14ac:dyDescent="0.25">
      <c r="B71" s="61">
        <v>94010003</v>
      </c>
      <c r="C71" s="17">
        <v>45080186</v>
      </c>
      <c r="D71" s="17" t="s">
        <v>76</v>
      </c>
      <c r="E71" s="18" t="s">
        <v>20</v>
      </c>
      <c r="F71" s="19" t="s">
        <v>146</v>
      </c>
      <c r="G71" s="19">
        <v>3</v>
      </c>
      <c r="H71" s="20"/>
      <c r="I71" s="29" t="s">
        <v>176</v>
      </c>
      <c r="J71" s="29" t="s">
        <v>176</v>
      </c>
      <c r="K71" s="19" t="s">
        <v>131</v>
      </c>
      <c r="L71" s="65">
        <v>9900</v>
      </c>
      <c r="M71" s="67" t="s">
        <v>242</v>
      </c>
      <c r="N71" s="44" t="s">
        <v>251</v>
      </c>
      <c r="P71" s="54">
        <v>9000</v>
      </c>
    </row>
    <row r="72" spans="2:16" ht="30" customHeight="1" x14ac:dyDescent="0.25">
      <c r="B72" s="61">
        <v>94010051</v>
      </c>
      <c r="C72" s="17">
        <v>94010051</v>
      </c>
      <c r="D72" s="17" t="s">
        <v>76</v>
      </c>
      <c r="E72" s="25" t="s">
        <v>21</v>
      </c>
      <c r="F72" s="19" t="s">
        <v>146</v>
      </c>
      <c r="G72" s="19">
        <v>3</v>
      </c>
      <c r="H72" s="20"/>
      <c r="I72" s="29" t="s">
        <v>176</v>
      </c>
      <c r="J72" s="29" t="s">
        <v>176</v>
      </c>
      <c r="K72" s="19" t="s">
        <v>131</v>
      </c>
      <c r="L72" s="65">
        <v>12870.000000000002</v>
      </c>
      <c r="M72" s="67" t="s">
        <v>242</v>
      </c>
      <c r="N72" s="44" t="s">
        <v>251</v>
      </c>
      <c r="P72" s="54">
        <f>P71*1.3</f>
        <v>11700</v>
      </c>
    </row>
    <row r="73" spans="2:16" ht="30" customHeight="1" x14ac:dyDescent="0.25">
      <c r="B73" s="61">
        <v>30724058</v>
      </c>
      <c r="C73" s="17">
        <v>52110052</v>
      </c>
      <c r="D73" s="17" t="s">
        <v>80</v>
      </c>
      <c r="E73" s="25" t="s">
        <v>141</v>
      </c>
      <c r="F73" s="21" t="s">
        <v>105</v>
      </c>
      <c r="G73" s="19">
        <v>3</v>
      </c>
      <c r="H73" s="20">
        <v>0.16666666666666666</v>
      </c>
      <c r="I73" s="26" t="s">
        <v>176</v>
      </c>
      <c r="J73" s="26" t="s">
        <v>176</v>
      </c>
      <c r="K73" s="21" t="s">
        <v>148</v>
      </c>
      <c r="L73" s="65">
        <v>22037.4</v>
      </c>
      <c r="M73" s="67">
        <v>17629.920000000002</v>
      </c>
      <c r="N73" s="44" t="s">
        <v>176</v>
      </c>
    </row>
    <row r="74" spans="2:16" ht="30" customHeight="1" x14ac:dyDescent="0.25">
      <c r="B74" s="62">
        <v>30726034</v>
      </c>
      <c r="C74" s="17">
        <v>52130045</v>
      </c>
      <c r="D74" s="17" t="s">
        <v>80</v>
      </c>
      <c r="E74" s="18" t="s">
        <v>79</v>
      </c>
      <c r="F74" s="21" t="s">
        <v>105</v>
      </c>
      <c r="G74" s="19">
        <v>3</v>
      </c>
      <c r="H74" s="20">
        <v>0.125</v>
      </c>
      <c r="I74" s="21" t="s">
        <v>176</v>
      </c>
      <c r="J74" s="21" t="s">
        <v>176</v>
      </c>
      <c r="K74" s="31" t="s">
        <v>176</v>
      </c>
      <c r="L74" s="65">
        <v>19008</v>
      </c>
      <c r="M74" s="67">
        <v>15206.400000000001</v>
      </c>
      <c r="N74" s="44">
        <v>390</v>
      </c>
    </row>
    <row r="75" spans="2:16" ht="30" customHeight="1" x14ac:dyDescent="0.25">
      <c r="B75" s="62">
        <v>30726034</v>
      </c>
      <c r="C75" s="17">
        <v>52130045</v>
      </c>
      <c r="D75" s="17" t="s">
        <v>80</v>
      </c>
      <c r="E75" s="18" t="s">
        <v>79</v>
      </c>
      <c r="F75" s="21" t="s">
        <v>105</v>
      </c>
      <c r="G75" s="19">
        <v>2</v>
      </c>
      <c r="H75" s="20">
        <v>0.125</v>
      </c>
      <c r="I75" s="21" t="s">
        <v>176</v>
      </c>
      <c r="J75" s="21" t="s">
        <v>176</v>
      </c>
      <c r="K75" s="31" t="s">
        <v>176</v>
      </c>
      <c r="L75" s="65">
        <v>16038.000000000004</v>
      </c>
      <c r="M75" s="67">
        <v>12830.400000000003</v>
      </c>
      <c r="N75" s="44">
        <v>390</v>
      </c>
    </row>
    <row r="76" spans="2:16" ht="30" customHeight="1" x14ac:dyDescent="0.25">
      <c r="B76" s="61">
        <v>30735076</v>
      </c>
      <c r="C76" s="29" t="s">
        <v>176</v>
      </c>
      <c r="D76" s="17" t="s">
        <v>80</v>
      </c>
      <c r="E76" s="25" t="s">
        <v>138</v>
      </c>
      <c r="F76" s="21" t="s">
        <v>105</v>
      </c>
      <c r="G76" s="19">
        <v>1</v>
      </c>
      <c r="H76" s="20">
        <v>8.3333333333333329E-2</v>
      </c>
      <c r="I76" s="26" t="s">
        <v>176</v>
      </c>
      <c r="J76" s="26" t="s">
        <v>176</v>
      </c>
      <c r="K76" s="19" t="s">
        <v>131</v>
      </c>
      <c r="L76" s="65">
        <v>9444.6</v>
      </c>
      <c r="M76" s="67">
        <v>7555.68</v>
      </c>
      <c r="N76" s="44" t="s">
        <v>176</v>
      </c>
    </row>
    <row r="77" spans="2:16" ht="29.25" customHeight="1" x14ac:dyDescent="0.25">
      <c r="B77" s="61">
        <v>30735050</v>
      </c>
      <c r="C77" s="29" t="s">
        <v>176</v>
      </c>
      <c r="D77" s="17" t="s">
        <v>80</v>
      </c>
      <c r="E77" s="25" t="s">
        <v>140</v>
      </c>
      <c r="F77" s="21" t="s">
        <v>105</v>
      </c>
      <c r="G77" s="19">
        <v>1</v>
      </c>
      <c r="H77" s="20">
        <v>8.3333333333333329E-2</v>
      </c>
      <c r="I77" s="26" t="s">
        <v>176</v>
      </c>
      <c r="J77" s="26" t="s">
        <v>176</v>
      </c>
      <c r="K77" s="19" t="s">
        <v>131</v>
      </c>
      <c r="L77" s="65">
        <v>9444.6</v>
      </c>
      <c r="M77" s="67">
        <v>7555.68</v>
      </c>
      <c r="N77" s="44" t="s">
        <v>176</v>
      </c>
    </row>
    <row r="78" spans="2:16" ht="39" customHeight="1" x14ac:dyDescent="0.25">
      <c r="B78" s="61" t="s">
        <v>218</v>
      </c>
      <c r="C78" s="29" t="s">
        <v>176</v>
      </c>
      <c r="D78" s="17" t="s">
        <v>80</v>
      </c>
      <c r="E78" s="25" t="s">
        <v>219</v>
      </c>
      <c r="F78" s="21" t="s">
        <v>105</v>
      </c>
      <c r="G78" s="19">
        <v>1</v>
      </c>
      <c r="H78" s="20">
        <v>0.125</v>
      </c>
      <c r="I78" s="21" t="s">
        <v>147</v>
      </c>
      <c r="J78" s="21" t="s">
        <v>204</v>
      </c>
      <c r="K78" s="19" t="s">
        <v>162</v>
      </c>
      <c r="L78" s="65">
        <v>11963.160000000002</v>
      </c>
      <c r="M78" s="67">
        <v>9570.5280000000021</v>
      </c>
      <c r="N78" s="44">
        <v>390</v>
      </c>
    </row>
    <row r="79" spans="2:16" ht="30" customHeight="1" x14ac:dyDescent="0.25">
      <c r="B79" s="61">
        <v>30733057</v>
      </c>
      <c r="C79" s="17">
        <v>52130061</v>
      </c>
      <c r="D79" s="17" t="s">
        <v>80</v>
      </c>
      <c r="E79" s="25" t="s">
        <v>136</v>
      </c>
      <c r="F79" s="21" t="s">
        <v>105</v>
      </c>
      <c r="G79" s="19">
        <v>1</v>
      </c>
      <c r="H79" s="20">
        <v>8.3333333333333329E-2</v>
      </c>
      <c r="I79" s="21" t="s">
        <v>147</v>
      </c>
      <c r="J79" s="21" t="s">
        <v>204</v>
      </c>
      <c r="K79" s="31" t="s">
        <v>176</v>
      </c>
      <c r="L79" s="65">
        <v>10074.240000000002</v>
      </c>
      <c r="M79" s="67">
        <v>8059.3920000000016</v>
      </c>
      <c r="N79" s="44">
        <v>390</v>
      </c>
    </row>
    <row r="80" spans="2:16" ht="30" customHeight="1" x14ac:dyDescent="0.25">
      <c r="B80" s="61">
        <v>30733073</v>
      </c>
      <c r="C80" s="17">
        <v>52130061</v>
      </c>
      <c r="D80" s="17" t="s">
        <v>80</v>
      </c>
      <c r="E80" s="25" t="s">
        <v>137</v>
      </c>
      <c r="F80" s="21" t="s">
        <v>105</v>
      </c>
      <c r="G80" s="19">
        <v>1</v>
      </c>
      <c r="H80" s="20">
        <v>8.3333333333333329E-2</v>
      </c>
      <c r="I80" s="26" t="s">
        <v>176</v>
      </c>
      <c r="J80" s="26" t="s">
        <v>176</v>
      </c>
      <c r="K80" s="19" t="s">
        <v>131</v>
      </c>
      <c r="L80" s="65">
        <v>9444.6</v>
      </c>
      <c r="M80" s="67">
        <v>7555.68</v>
      </c>
      <c r="N80" s="44" t="s">
        <v>176</v>
      </c>
    </row>
    <row r="81" spans="2:14" ht="30" customHeight="1" x14ac:dyDescent="0.25">
      <c r="B81" s="61">
        <v>30735068</v>
      </c>
      <c r="C81" s="29" t="s">
        <v>176</v>
      </c>
      <c r="D81" s="17" t="s">
        <v>80</v>
      </c>
      <c r="E81" s="25" t="s">
        <v>139</v>
      </c>
      <c r="F81" s="21" t="s">
        <v>105</v>
      </c>
      <c r="G81" s="19">
        <v>1</v>
      </c>
      <c r="H81" s="20">
        <v>8.3333333333333329E-2</v>
      </c>
      <c r="I81" s="26" t="s">
        <v>176</v>
      </c>
      <c r="J81" s="26" t="s">
        <v>176</v>
      </c>
      <c r="K81" s="19" t="s">
        <v>131</v>
      </c>
      <c r="L81" s="65">
        <v>9444.6</v>
      </c>
      <c r="M81" s="67">
        <v>7555.68</v>
      </c>
      <c r="N81" s="44" t="s">
        <v>176</v>
      </c>
    </row>
    <row r="82" spans="2:14" ht="30" customHeight="1" x14ac:dyDescent="0.25">
      <c r="B82" s="61">
        <v>30205034</v>
      </c>
      <c r="C82" s="17">
        <v>51050030</v>
      </c>
      <c r="D82" s="17" t="s">
        <v>2</v>
      </c>
      <c r="E82" s="18" t="s">
        <v>173</v>
      </c>
      <c r="F82" s="21" t="s">
        <v>122</v>
      </c>
      <c r="G82" s="19" t="s">
        <v>81</v>
      </c>
      <c r="H82" s="20">
        <v>4.1666666666666664E-2</v>
      </c>
      <c r="I82" s="26" t="s">
        <v>176</v>
      </c>
      <c r="J82" s="26"/>
      <c r="K82" s="19" t="s">
        <v>129</v>
      </c>
      <c r="L82" s="65">
        <v>4659.3360000000002</v>
      </c>
      <c r="M82" s="67">
        <v>3727.4688000000006</v>
      </c>
      <c r="N82" s="44">
        <v>550</v>
      </c>
    </row>
    <row r="83" spans="2:14" ht="30" customHeight="1" x14ac:dyDescent="0.25">
      <c r="B83" s="61">
        <v>30205050</v>
      </c>
      <c r="C83" s="17">
        <v>51050021</v>
      </c>
      <c r="D83" s="17" t="s">
        <v>2</v>
      </c>
      <c r="E83" s="18" t="s">
        <v>126</v>
      </c>
      <c r="F83" s="21" t="s">
        <v>122</v>
      </c>
      <c r="G83" s="19" t="s">
        <v>81</v>
      </c>
      <c r="H83" s="20">
        <v>4.1666666666666664E-2</v>
      </c>
      <c r="I83" s="26" t="s">
        <v>176</v>
      </c>
      <c r="J83" s="26"/>
      <c r="K83" s="19" t="s">
        <v>129</v>
      </c>
      <c r="L83" s="65">
        <v>4659.3360000000002</v>
      </c>
      <c r="M83" s="67">
        <v>3727.4688000000006</v>
      </c>
      <c r="N83" s="44">
        <v>550</v>
      </c>
    </row>
    <row r="84" spans="2:14" ht="30" customHeight="1" x14ac:dyDescent="0.25">
      <c r="B84" s="61">
        <v>30205042</v>
      </c>
      <c r="C84" s="17"/>
      <c r="D84" s="17" t="s">
        <v>2</v>
      </c>
      <c r="E84" s="18" t="s">
        <v>256</v>
      </c>
      <c r="F84" s="21" t="s">
        <v>122</v>
      </c>
      <c r="G84" s="19" t="s">
        <v>81</v>
      </c>
      <c r="H84" s="20">
        <v>4.1666666666666664E-2</v>
      </c>
      <c r="I84" s="26" t="s">
        <v>176</v>
      </c>
      <c r="J84" s="26"/>
      <c r="K84" s="19" t="s">
        <v>129</v>
      </c>
      <c r="L84" s="65">
        <v>4659.3360000000002</v>
      </c>
      <c r="M84" s="67">
        <v>3727.4688000000006</v>
      </c>
      <c r="N84" s="44">
        <v>550</v>
      </c>
    </row>
    <row r="85" spans="2:14" ht="30" customHeight="1" x14ac:dyDescent="0.25">
      <c r="B85" s="61">
        <v>30203015</v>
      </c>
      <c r="C85" s="17">
        <v>51050153</v>
      </c>
      <c r="D85" s="17" t="s">
        <v>2</v>
      </c>
      <c r="E85" s="18" t="s">
        <v>127</v>
      </c>
      <c r="F85" s="21" t="s">
        <v>122</v>
      </c>
      <c r="G85" s="19" t="s">
        <v>81</v>
      </c>
      <c r="H85" s="20">
        <v>4.1666666666666664E-2</v>
      </c>
      <c r="I85" s="26" t="s">
        <v>176</v>
      </c>
      <c r="J85" s="26"/>
      <c r="K85" s="19" t="s">
        <v>129</v>
      </c>
      <c r="L85" s="65">
        <v>3400.0560000000005</v>
      </c>
      <c r="M85" s="67">
        <v>2720.0448000000006</v>
      </c>
      <c r="N85" s="44" t="s">
        <v>176</v>
      </c>
    </row>
    <row r="86" spans="2:14" ht="30" customHeight="1" x14ac:dyDescent="0.25">
      <c r="B86" s="61">
        <v>30206251</v>
      </c>
      <c r="C86" s="29" t="s">
        <v>176</v>
      </c>
      <c r="D86" s="17" t="s">
        <v>2</v>
      </c>
      <c r="E86" s="25" t="s">
        <v>128</v>
      </c>
      <c r="F86" s="21" t="s">
        <v>122</v>
      </c>
      <c r="G86" s="19">
        <v>1</v>
      </c>
      <c r="H86" s="20">
        <v>4.1666666666666664E-2</v>
      </c>
      <c r="I86" s="26" t="s">
        <v>176</v>
      </c>
      <c r="J86" s="26"/>
      <c r="K86" s="21" t="s">
        <v>196</v>
      </c>
      <c r="L86" s="65">
        <v>6640.920000000001</v>
      </c>
      <c r="M86" s="67">
        <v>5312.7360000000008</v>
      </c>
      <c r="N86" s="44">
        <v>390</v>
      </c>
    </row>
    <row r="87" spans="2:14" ht="30" customHeight="1" x14ac:dyDescent="0.25">
      <c r="B87" s="61">
        <v>30501369</v>
      </c>
      <c r="C87" s="17">
        <v>51030179</v>
      </c>
      <c r="D87" s="17" t="s">
        <v>2</v>
      </c>
      <c r="E87" s="18" t="s">
        <v>23</v>
      </c>
      <c r="F87" s="21" t="s">
        <v>122</v>
      </c>
      <c r="G87" s="19" t="s">
        <v>81</v>
      </c>
      <c r="H87" s="20">
        <v>4.1666666666666664E-2</v>
      </c>
      <c r="I87" s="26" t="s">
        <v>176</v>
      </c>
      <c r="J87" s="26"/>
      <c r="K87" s="19" t="s">
        <v>129</v>
      </c>
      <c r="L87" s="65">
        <v>5163.0480000000007</v>
      </c>
      <c r="M87" s="67">
        <v>4130.4384000000009</v>
      </c>
      <c r="N87" s="44">
        <v>390</v>
      </c>
    </row>
    <row r="88" spans="2:14" ht="33.75" customHeight="1" x14ac:dyDescent="0.25">
      <c r="B88" s="61" t="s">
        <v>221</v>
      </c>
      <c r="C88" s="17" t="s">
        <v>172</v>
      </c>
      <c r="D88" s="17" t="s">
        <v>2</v>
      </c>
      <c r="E88" s="18" t="s">
        <v>171</v>
      </c>
      <c r="F88" s="21" t="s">
        <v>122</v>
      </c>
      <c r="G88" s="19" t="s">
        <v>81</v>
      </c>
      <c r="H88" s="20">
        <v>8.3333333333333329E-2</v>
      </c>
      <c r="I88" s="26" t="s">
        <v>176</v>
      </c>
      <c r="J88" s="26"/>
      <c r="K88" s="19" t="s">
        <v>129</v>
      </c>
      <c r="L88" s="65">
        <v>6422.3280000000013</v>
      </c>
      <c r="M88" s="67">
        <v>5137.8624000000018</v>
      </c>
      <c r="N88" s="44">
        <v>550</v>
      </c>
    </row>
    <row r="89" spans="2:14" s="41" customFormat="1" ht="35.25" customHeight="1" x14ac:dyDescent="0.25">
      <c r="B89" s="61" t="s">
        <v>220</v>
      </c>
      <c r="C89" s="17" t="s">
        <v>62</v>
      </c>
      <c r="D89" s="17" t="s">
        <v>2</v>
      </c>
      <c r="E89" s="18" t="s">
        <v>59</v>
      </c>
      <c r="F89" s="21" t="s">
        <v>122</v>
      </c>
      <c r="G89" s="19" t="s">
        <v>81</v>
      </c>
      <c r="H89" s="20">
        <v>8.3333333333333329E-2</v>
      </c>
      <c r="I89" s="26" t="s">
        <v>176</v>
      </c>
      <c r="J89" s="26"/>
      <c r="K89" s="19" t="s">
        <v>129</v>
      </c>
      <c r="L89" s="65">
        <v>6422.3280000000013</v>
      </c>
      <c r="M89" s="67">
        <v>5137.8624000000018</v>
      </c>
      <c r="N89" s="44">
        <v>550</v>
      </c>
    </row>
    <row r="90" spans="2:14" s="41" customFormat="1" ht="38.25" customHeight="1" x14ac:dyDescent="0.25">
      <c r="B90" s="61" t="s">
        <v>217</v>
      </c>
      <c r="C90" s="17" t="s">
        <v>61</v>
      </c>
      <c r="D90" s="17" t="s">
        <v>2</v>
      </c>
      <c r="E90" s="18" t="s">
        <v>58</v>
      </c>
      <c r="F90" s="21" t="s">
        <v>122</v>
      </c>
      <c r="G90" s="19" t="s">
        <v>81</v>
      </c>
      <c r="H90" s="20">
        <v>6.25E-2</v>
      </c>
      <c r="I90" s="26" t="s">
        <v>176</v>
      </c>
      <c r="J90" s="26"/>
      <c r="K90" s="19" t="s">
        <v>129</v>
      </c>
      <c r="L90" s="65">
        <v>6170.4720000000007</v>
      </c>
      <c r="M90" s="67">
        <v>4936.3776000000007</v>
      </c>
      <c r="N90" s="44">
        <v>550</v>
      </c>
    </row>
    <row r="91" spans="2:14" ht="37.5" customHeight="1" x14ac:dyDescent="0.25">
      <c r="B91" s="61" t="s">
        <v>222</v>
      </c>
      <c r="C91" s="17" t="s">
        <v>125</v>
      </c>
      <c r="D91" s="17" t="s">
        <v>2</v>
      </c>
      <c r="E91" s="25" t="s">
        <v>60</v>
      </c>
      <c r="F91" s="21" t="s">
        <v>122</v>
      </c>
      <c r="G91" s="19">
        <v>1</v>
      </c>
      <c r="H91" s="20">
        <v>8.3333333333333329E-2</v>
      </c>
      <c r="I91" s="26" t="s">
        <v>176</v>
      </c>
      <c r="J91" s="26"/>
      <c r="K91" s="19" t="s">
        <v>129</v>
      </c>
      <c r="L91" s="65">
        <v>6800.112000000001</v>
      </c>
      <c r="M91" s="67">
        <v>5440.0896000000012</v>
      </c>
      <c r="N91" s="44">
        <v>550</v>
      </c>
    </row>
    <row r="92" spans="2:14" ht="30" customHeight="1" x14ac:dyDescent="0.25">
      <c r="B92" s="61">
        <v>30502322</v>
      </c>
      <c r="C92" s="17">
        <v>30502322</v>
      </c>
      <c r="D92" s="17" t="s">
        <v>2</v>
      </c>
      <c r="E92" s="25" t="s">
        <v>123</v>
      </c>
      <c r="F92" s="21" t="s">
        <v>122</v>
      </c>
      <c r="G92" s="19" t="s">
        <v>81</v>
      </c>
      <c r="H92" s="20">
        <v>4.1666666666666664E-2</v>
      </c>
      <c r="I92" s="26" t="s">
        <v>176</v>
      </c>
      <c r="J92" s="26"/>
      <c r="K92" s="19" t="s">
        <v>129</v>
      </c>
      <c r="L92" s="65">
        <v>5163.0480000000007</v>
      </c>
      <c r="M92" s="67">
        <v>4130.4384000000009</v>
      </c>
      <c r="N92" s="44">
        <v>390</v>
      </c>
    </row>
    <row r="93" spans="2:14" ht="30" customHeight="1" x14ac:dyDescent="0.25">
      <c r="B93" s="61">
        <v>30403154</v>
      </c>
      <c r="C93" s="17">
        <v>51020220</v>
      </c>
      <c r="D93" s="17" t="s">
        <v>2</v>
      </c>
      <c r="E93" s="18" t="s">
        <v>163</v>
      </c>
      <c r="F93" s="21" t="s">
        <v>122</v>
      </c>
      <c r="G93" s="19" t="s">
        <v>81</v>
      </c>
      <c r="H93" s="20">
        <v>4.1666666666666664E-2</v>
      </c>
      <c r="I93" s="21" t="s">
        <v>199</v>
      </c>
      <c r="J93" s="26" t="s">
        <v>179</v>
      </c>
      <c r="K93" s="19" t="s">
        <v>129</v>
      </c>
      <c r="L93" s="65">
        <v>4659.3360000000002</v>
      </c>
      <c r="M93" s="67">
        <v>3727.4688000000006</v>
      </c>
      <c r="N93" s="44">
        <v>390</v>
      </c>
    </row>
    <row r="94" spans="2:14" ht="30" customHeight="1" x14ac:dyDescent="0.25">
      <c r="B94" s="61">
        <v>30501458</v>
      </c>
      <c r="C94" s="17">
        <v>51030209</v>
      </c>
      <c r="D94" s="17" t="s">
        <v>2</v>
      </c>
      <c r="E94" s="25" t="s">
        <v>124</v>
      </c>
      <c r="F94" s="21" t="s">
        <v>122</v>
      </c>
      <c r="G94" s="19" t="s">
        <v>81</v>
      </c>
      <c r="H94" s="20">
        <v>4.1666666666666664E-2</v>
      </c>
      <c r="I94" s="26" t="s">
        <v>176</v>
      </c>
      <c r="J94" s="26"/>
      <c r="K94" s="19" t="s">
        <v>129</v>
      </c>
      <c r="L94" s="65">
        <v>4659.3360000000002</v>
      </c>
      <c r="M94" s="67">
        <v>3727.4688000000006</v>
      </c>
      <c r="N94" s="44">
        <v>390</v>
      </c>
    </row>
    <row r="95" spans="2:14" ht="30" customHeight="1" x14ac:dyDescent="0.25">
      <c r="B95" s="61">
        <v>24030090</v>
      </c>
      <c r="C95" s="17" t="s">
        <v>176</v>
      </c>
      <c r="D95" s="17" t="s">
        <v>230</v>
      </c>
      <c r="E95" s="25" t="s">
        <v>229</v>
      </c>
      <c r="F95" s="19" t="s">
        <v>77</v>
      </c>
      <c r="G95" s="21" t="s">
        <v>243</v>
      </c>
      <c r="H95" s="20">
        <v>4.1666666666666664E-2</v>
      </c>
      <c r="I95" s="21" t="s">
        <v>176</v>
      </c>
      <c r="J95" s="21"/>
      <c r="K95" s="21" t="s">
        <v>131</v>
      </c>
      <c r="L95" s="65">
        <v>1140</v>
      </c>
      <c r="M95" s="67">
        <v>836</v>
      </c>
      <c r="N95" s="44">
        <v>798</v>
      </c>
    </row>
    <row r="96" spans="2:14" ht="30" hidden="1" customHeight="1" x14ac:dyDescent="0.25">
      <c r="B96" s="61">
        <v>40813045</v>
      </c>
      <c r="C96" s="17">
        <v>32130660</v>
      </c>
      <c r="D96" s="17" t="s">
        <v>37</v>
      </c>
      <c r="E96" s="25" t="s">
        <v>42</v>
      </c>
      <c r="F96" s="21" t="s">
        <v>105</v>
      </c>
      <c r="G96" s="19">
        <v>1</v>
      </c>
      <c r="H96" s="20">
        <v>4</v>
      </c>
      <c r="I96" s="26" t="s">
        <v>176</v>
      </c>
      <c r="J96" s="26" t="s">
        <v>176</v>
      </c>
      <c r="K96" s="21" t="s">
        <v>131</v>
      </c>
      <c r="L96" s="66"/>
      <c r="M96" s="67" t="s">
        <v>242</v>
      </c>
      <c r="N96" s="44"/>
    </row>
    <row r="97" spans="2:14" ht="30" customHeight="1" x14ac:dyDescent="0.25">
      <c r="B97" s="61">
        <v>31201016</v>
      </c>
      <c r="C97" s="17">
        <v>94010071</v>
      </c>
      <c r="D97" s="17" t="s">
        <v>0</v>
      </c>
      <c r="E97" s="25" t="s">
        <v>1</v>
      </c>
      <c r="F97" s="21" t="s">
        <v>105</v>
      </c>
      <c r="G97" s="19">
        <v>2</v>
      </c>
      <c r="H97" s="20">
        <v>8.3333333333333329E-2</v>
      </c>
      <c r="I97" s="26" t="s">
        <v>30</v>
      </c>
      <c r="J97" s="26" t="s">
        <v>178</v>
      </c>
      <c r="K97" s="26" t="s">
        <v>176</v>
      </c>
      <c r="L97" s="65">
        <v>14355.792000000003</v>
      </c>
      <c r="M97" s="67">
        <v>11484.633600000003</v>
      </c>
      <c r="N97" s="44">
        <v>550</v>
      </c>
    </row>
    <row r="98" spans="2:14" ht="30" customHeight="1" x14ac:dyDescent="0.25">
      <c r="B98" s="61">
        <v>31201016</v>
      </c>
      <c r="C98" s="17">
        <v>94010071</v>
      </c>
      <c r="D98" s="17" t="s">
        <v>0</v>
      </c>
      <c r="E98" s="25" t="s">
        <v>1</v>
      </c>
      <c r="F98" s="21" t="s">
        <v>105</v>
      </c>
      <c r="G98" s="19">
        <v>1</v>
      </c>
      <c r="H98" s="20">
        <v>8.3333333333333329E-2</v>
      </c>
      <c r="I98" s="26" t="s">
        <v>30</v>
      </c>
      <c r="J98" s="26" t="s">
        <v>178</v>
      </c>
      <c r="K98" s="26" t="s">
        <v>176</v>
      </c>
      <c r="L98" s="65">
        <v>13222.440000000002</v>
      </c>
      <c r="M98" s="67">
        <v>10577.952000000003</v>
      </c>
      <c r="N98" s="44">
        <v>550</v>
      </c>
    </row>
    <row r="99" spans="2:14" ht="30" customHeight="1" x14ac:dyDescent="0.25">
      <c r="B99" s="61">
        <v>31203027</v>
      </c>
      <c r="C99" s="17">
        <v>56090013</v>
      </c>
      <c r="D99" s="17" t="s">
        <v>0</v>
      </c>
      <c r="E99" s="25" t="s">
        <v>94</v>
      </c>
      <c r="F99" s="21" t="s">
        <v>105</v>
      </c>
      <c r="G99" s="19" t="s">
        <v>81</v>
      </c>
      <c r="H99" s="20">
        <v>6.25E-2</v>
      </c>
      <c r="I99" s="26" t="s">
        <v>176</v>
      </c>
      <c r="J99" s="26" t="s">
        <v>176</v>
      </c>
      <c r="K99" s="21" t="s">
        <v>131</v>
      </c>
      <c r="L99" s="65">
        <v>5037.1200000000008</v>
      </c>
      <c r="M99" s="67">
        <v>4029.6960000000008</v>
      </c>
      <c r="N99" s="44">
        <v>390</v>
      </c>
    </row>
    <row r="100" spans="2:14" ht="30" customHeight="1" x14ac:dyDescent="0.25">
      <c r="B100" s="61">
        <v>40201066</v>
      </c>
      <c r="C100" s="17">
        <v>56010036</v>
      </c>
      <c r="D100" s="17" t="s">
        <v>0</v>
      </c>
      <c r="E100" s="25" t="s">
        <v>63</v>
      </c>
      <c r="F100" s="21" t="s">
        <v>77</v>
      </c>
      <c r="G100" s="19" t="s">
        <v>81</v>
      </c>
      <c r="H100" s="20">
        <v>4.1666666666666664E-2</v>
      </c>
      <c r="I100" s="26" t="s">
        <v>176</v>
      </c>
      <c r="J100" s="26" t="s">
        <v>176</v>
      </c>
      <c r="K100" s="21" t="s">
        <v>134</v>
      </c>
      <c r="L100" s="65">
        <v>4911.1920000000009</v>
      </c>
      <c r="M100" s="67">
        <v>3928.9536000000007</v>
      </c>
      <c r="N100" s="44">
        <v>390</v>
      </c>
    </row>
    <row r="101" spans="2:14" ht="30" customHeight="1" x14ac:dyDescent="0.25">
      <c r="B101" s="61">
        <v>40201066</v>
      </c>
      <c r="C101" s="17">
        <v>56010036</v>
      </c>
      <c r="D101" s="17" t="s">
        <v>0</v>
      </c>
      <c r="E101" s="25" t="s">
        <v>63</v>
      </c>
      <c r="F101" s="19" t="s">
        <v>77</v>
      </c>
      <c r="G101" s="21" t="s">
        <v>243</v>
      </c>
      <c r="H101" s="20">
        <v>4.1666666666666664E-2</v>
      </c>
      <c r="I101" s="26" t="s">
        <v>176</v>
      </c>
      <c r="J101" s="26" t="s">
        <v>176</v>
      </c>
      <c r="K101" s="21" t="s">
        <v>134</v>
      </c>
      <c r="L101" s="65">
        <v>3525.9840000000004</v>
      </c>
      <c r="M101" s="67">
        <v>2820.7872000000007</v>
      </c>
      <c r="N101" s="44">
        <v>390</v>
      </c>
    </row>
    <row r="102" spans="2:14" ht="30" customHeight="1" x14ac:dyDescent="0.25">
      <c r="B102" s="61" t="s">
        <v>228</v>
      </c>
      <c r="C102" s="17" t="s">
        <v>238</v>
      </c>
      <c r="D102" s="17" t="s">
        <v>0</v>
      </c>
      <c r="E102" s="25" t="s">
        <v>234</v>
      </c>
      <c r="F102" s="21" t="s">
        <v>57</v>
      </c>
      <c r="G102" s="21" t="s">
        <v>243</v>
      </c>
      <c r="H102" s="20">
        <v>2.0833333333333332E-2</v>
      </c>
      <c r="I102" s="26" t="s">
        <v>176</v>
      </c>
      <c r="J102" s="26" t="s">
        <v>176</v>
      </c>
      <c r="K102" s="21" t="s">
        <v>131</v>
      </c>
      <c r="L102" s="65">
        <v>818.53200000000004</v>
      </c>
      <c r="M102" s="67">
        <v>654.82560000000012</v>
      </c>
      <c r="N102" s="44">
        <v>550</v>
      </c>
    </row>
    <row r="103" spans="2:14" ht="30" customHeight="1" x14ac:dyDescent="0.25">
      <c r="B103" s="61">
        <v>31203043</v>
      </c>
      <c r="C103" s="17">
        <v>56090030</v>
      </c>
      <c r="D103" s="17" t="s">
        <v>0</v>
      </c>
      <c r="E103" s="25" t="s">
        <v>64</v>
      </c>
      <c r="F103" s="21" t="s">
        <v>105</v>
      </c>
      <c r="G103" s="19" t="s">
        <v>81</v>
      </c>
      <c r="H103" s="20">
        <v>6.25E-2</v>
      </c>
      <c r="I103" s="26" t="s">
        <v>176</v>
      </c>
      <c r="J103" s="26" t="s">
        <v>176</v>
      </c>
      <c r="K103" s="21" t="s">
        <v>131</v>
      </c>
      <c r="L103" s="65">
        <v>5037.1200000000008</v>
      </c>
      <c r="M103" s="67">
        <v>4029.6960000000008</v>
      </c>
      <c r="N103" s="44" t="s">
        <v>176</v>
      </c>
    </row>
    <row r="104" spans="2:14" ht="30" customHeight="1" x14ac:dyDescent="0.25">
      <c r="B104" s="61">
        <v>31102042</v>
      </c>
      <c r="C104" s="17">
        <v>56040393</v>
      </c>
      <c r="D104" s="17" t="s">
        <v>0</v>
      </c>
      <c r="E104" s="25" t="s">
        <v>91</v>
      </c>
      <c r="F104" s="21" t="s">
        <v>77</v>
      </c>
      <c r="G104" s="19" t="s">
        <v>81</v>
      </c>
      <c r="H104" s="20">
        <v>4.1666666666666664E-2</v>
      </c>
      <c r="I104" s="26" t="s">
        <v>104</v>
      </c>
      <c r="J104" s="26" t="s">
        <v>186</v>
      </c>
      <c r="K104" s="26" t="s">
        <v>176</v>
      </c>
      <c r="L104" s="65">
        <v>5666.7600000000011</v>
      </c>
      <c r="M104" s="67">
        <v>4533.4080000000013</v>
      </c>
      <c r="N104" s="44" t="s">
        <v>176</v>
      </c>
    </row>
    <row r="105" spans="2:14" ht="30" customHeight="1" x14ac:dyDescent="0.25">
      <c r="B105" s="61">
        <v>31206140</v>
      </c>
      <c r="C105" s="17">
        <v>56120141</v>
      </c>
      <c r="D105" s="17" t="s">
        <v>0</v>
      </c>
      <c r="E105" s="25" t="s">
        <v>90</v>
      </c>
      <c r="F105" s="21" t="s">
        <v>105</v>
      </c>
      <c r="G105" s="19">
        <v>1</v>
      </c>
      <c r="H105" s="20">
        <v>8.3333333333333329E-2</v>
      </c>
      <c r="I105" s="26" t="s">
        <v>176</v>
      </c>
      <c r="J105" s="26" t="s">
        <v>176</v>
      </c>
      <c r="K105" s="21" t="s">
        <v>106</v>
      </c>
      <c r="L105" s="65">
        <v>6044.5440000000008</v>
      </c>
      <c r="M105" s="67">
        <v>4835.6352000000006</v>
      </c>
      <c r="N105" s="44" t="s">
        <v>176</v>
      </c>
    </row>
    <row r="106" spans="2:14" ht="30" customHeight="1" x14ac:dyDescent="0.25">
      <c r="B106" s="61">
        <v>31206140</v>
      </c>
      <c r="C106" s="17">
        <v>56120141</v>
      </c>
      <c r="D106" s="17" t="s">
        <v>0</v>
      </c>
      <c r="E106" s="25" t="s">
        <v>90</v>
      </c>
      <c r="F106" s="21" t="s">
        <v>105</v>
      </c>
      <c r="G106" s="19" t="s">
        <v>81</v>
      </c>
      <c r="H106" s="20">
        <v>8.3333333333333329E-2</v>
      </c>
      <c r="I106" s="26" t="s">
        <v>176</v>
      </c>
      <c r="J106" s="26" t="s">
        <v>176</v>
      </c>
      <c r="K106" s="21" t="s">
        <v>106</v>
      </c>
      <c r="L106" s="65">
        <v>5037.1200000000008</v>
      </c>
      <c r="M106" s="67">
        <v>4029.6960000000008</v>
      </c>
      <c r="N106" s="44" t="s">
        <v>176</v>
      </c>
    </row>
    <row r="107" spans="2:14" ht="30" customHeight="1" x14ac:dyDescent="0.25">
      <c r="B107" s="61">
        <v>31101194</v>
      </c>
      <c r="C107" s="17">
        <v>56030100</v>
      </c>
      <c r="D107" s="17" t="s">
        <v>0</v>
      </c>
      <c r="E107" s="25" t="s">
        <v>97</v>
      </c>
      <c r="F107" s="21" t="s">
        <v>105</v>
      </c>
      <c r="G107" s="19">
        <v>4</v>
      </c>
      <c r="H107" s="20">
        <v>0.125</v>
      </c>
      <c r="I107" s="26" t="s">
        <v>93</v>
      </c>
      <c r="J107" s="26" t="s">
        <v>179</v>
      </c>
      <c r="K107" s="26" t="s">
        <v>176</v>
      </c>
      <c r="L107" s="65">
        <v>23926.320000000003</v>
      </c>
      <c r="M107" s="67">
        <v>19141.056000000004</v>
      </c>
      <c r="N107" s="44">
        <v>1450</v>
      </c>
    </row>
    <row r="108" spans="2:14" ht="39.75" customHeight="1" x14ac:dyDescent="0.25">
      <c r="B108" s="61">
        <v>31101585</v>
      </c>
      <c r="C108" s="29" t="s">
        <v>176</v>
      </c>
      <c r="D108" s="17" t="s">
        <v>0</v>
      </c>
      <c r="E108" s="25" t="s">
        <v>121</v>
      </c>
      <c r="F108" s="21" t="s">
        <v>105</v>
      </c>
      <c r="G108" s="19">
        <v>3</v>
      </c>
      <c r="H108" s="20">
        <v>0.125</v>
      </c>
      <c r="I108" s="26" t="s">
        <v>119</v>
      </c>
      <c r="J108" s="26" t="s">
        <v>190</v>
      </c>
      <c r="K108" s="26" t="s">
        <v>176</v>
      </c>
      <c r="L108" s="65">
        <v>23926.320000000003</v>
      </c>
      <c r="M108" s="67">
        <v>19141.056000000004</v>
      </c>
      <c r="N108" s="44">
        <v>1450</v>
      </c>
    </row>
    <row r="109" spans="2:14" ht="42" customHeight="1" x14ac:dyDescent="0.25">
      <c r="B109" s="61">
        <v>31101275</v>
      </c>
      <c r="C109" s="17">
        <v>56030487</v>
      </c>
      <c r="D109" s="17" t="s">
        <v>0</v>
      </c>
      <c r="E109" s="25" t="s">
        <v>98</v>
      </c>
      <c r="F109" s="21" t="s">
        <v>105</v>
      </c>
      <c r="G109" s="19">
        <v>2</v>
      </c>
      <c r="H109" s="20">
        <v>0.125</v>
      </c>
      <c r="I109" s="26" t="s">
        <v>110</v>
      </c>
      <c r="J109" s="26" t="s">
        <v>186</v>
      </c>
      <c r="K109" s="26" t="s">
        <v>176</v>
      </c>
      <c r="L109" s="65">
        <v>20400.336000000003</v>
      </c>
      <c r="M109" s="67">
        <v>16320.268800000003</v>
      </c>
      <c r="N109" s="44" t="s">
        <v>176</v>
      </c>
    </row>
    <row r="110" spans="2:14" ht="30" customHeight="1" x14ac:dyDescent="0.25">
      <c r="B110" s="61">
        <v>31203060</v>
      </c>
      <c r="C110" s="17">
        <v>56090080</v>
      </c>
      <c r="D110" s="17" t="s">
        <v>0</v>
      </c>
      <c r="E110" s="25" t="s">
        <v>17</v>
      </c>
      <c r="F110" s="21" t="s">
        <v>105</v>
      </c>
      <c r="G110" s="19">
        <v>1</v>
      </c>
      <c r="H110" s="20">
        <v>4.1666666666666664E-2</v>
      </c>
      <c r="I110" s="26" t="s">
        <v>176</v>
      </c>
      <c r="J110" s="26" t="s">
        <v>176</v>
      </c>
      <c r="K110" s="21" t="s">
        <v>131</v>
      </c>
      <c r="L110" s="65">
        <v>3525.9840000000004</v>
      </c>
      <c r="M110" s="67">
        <v>2820.7872000000007</v>
      </c>
      <c r="N110" s="44" t="s">
        <v>176</v>
      </c>
    </row>
    <row r="111" spans="2:14" ht="30" customHeight="1" x14ac:dyDescent="0.25">
      <c r="B111" s="61">
        <v>31206220</v>
      </c>
      <c r="C111" s="17">
        <v>56120168</v>
      </c>
      <c r="D111" s="17" t="s">
        <v>0</v>
      </c>
      <c r="E111" s="25" t="s">
        <v>22</v>
      </c>
      <c r="F111" s="21" t="s">
        <v>142</v>
      </c>
      <c r="G111" s="19" t="s">
        <v>81</v>
      </c>
      <c r="H111" s="20">
        <v>4.1666666666666664E-2</v>
      </c>
      <c r="I111" s="26" t="s">
        <v>176</v>
      </c>
      <c r="J111" s="26" t="s">
        <v>176</v>
      </c>
      <c r="K111" s="21" t="s">
        <v>131</v>
      </c>
      <c r="L111" s="65">
        <v>3274.1280000000002</v>
      </c>
      <c r="M111" s="67">
        <v>2619.3024000000005</v>
      </c>
      <c r="N111" s="44">
        <v>390</v>
      </c>
    </row>
    <row r="112" spans="2:14" ht="30" customHeight="1" x14ac:dyDescent="0.25">
      <c r="B112" s="61">
        <v>31206220</v>
      </c>
      <c r="C112" s="17">
        <v>56120168</v>
      </c>
      <c r="D112" s="17" t="s">
        <v>0</v>
      </c>
      <c r="E112" s="25" t="s">
        <v>22</v>
      </c>
      <c r="F112" s="21" t="s">
        <v>57</v>
      </c>
      <c r="G112" s="21" t="s">
        <v>243</v>
      </c>
      <c r="H112" s="20">
        <v>4.1666666666666664E-2</v>
      </c>
      <c r="I112" s="26" t="s">
        <v>176</v>
      </c>
      <c r="J112" s="26" t="s">
        <v>176</v>
      </c>
      <c r="K112" s="21" t="s">
        <v>131</v>
      </c>
      <c r="L112" s="65">
        <v>2140.7760000000003</v>
      </c>
      <c r="M112" s="67">
        <v>1712.6208000000004</v>
      </c>
      <c r="N112" s="44">
        <v>390</v>
      </c>
    </row>
    <row r="113" spans="2:14" ht="30" customHeight="1" x14ac:dyDescent="0.25">
      <c r="B113" s="61">
        <v>31201130</v>
      </c>
      <c r="C113" s="17">
        <v>94010142</v>
      </c>
      <c r="D113" s="17" t="s">
        <v>0</v>
      </c>
      <c r="E113" s="25" t="s">
        <v>233</v>
      </c>
      <c r="F113" s="21" t="s">
        <v>105</v>
      </c>
      <c r="G113" s="19">
        <v>1</v>
      </c>
      <c r="H113" s="20">
        <v>8.3333333333333329E-2</v>
      </c>
      <c r="I113" s="26" t="s">
        <v>231</v>
      </c>
      <c r="J113" s="26" t="s">
        <v>232</v>
      </c>
      <c r="K113" s="21"/>
      <c r="L113" s="65">
        <v>18889.2</v>
      </c>
      <c r="M113" s="67">
        <v>15111.36</v>
      </c>
      <c r="N113" s="44">
        <v>550</v>
      </c>
    </row>
    <row r="114" spans="2:14" ht="30" customHeight="1" x14ac:dyDescent="0.25">
      <c r="B114" s="61">
        <v>31201130</v>
      </c>
      <c r="C114" s="17">
        <v>94010142</v>
      </c>
      <c r="D114" s="17" t="s">
        <v>0</v>
      </c>
      <c r="E114" s="25" t="s">
        <v>233</v>
      </c>
      <c r="F114" s="21" t="s">
        <v>105</v>
      </c>
      <c r="G114" s="19">
        <v>2</v>
      </c>
      <c r="H114" s="20">
        <v>8.3333333333333329E-2</v>
      </c>
      <c r="I114" s="26" t="s">
        <v>231</v>
      </c>
      <c r="J114" s="26" t="s">
        <v>232</v>
      </c>
      <c r="K114" s="21"/>
      <c r="L114" s="65">
        <v>20077.2</v>
      </c>
      <c r="M114" s="67">
        <v>16061.760000000002</v>
      </c>
      <c r="N114" s="44">
        <v>550</v>
      </c>
    </row>
    <row r="115" spans="2:14" ht="30" customHeight="1" x14ac:dyDescent="0.25">
      <c r="B115" s="61">
        <v>31103472</v>
      </c>
      <c r="C115" s="29" t="s">
        <v>176</v>
      </c>
      <c r="D115" s="17" t="s">
        <v>0</v>
      </c>
      <c r="E115" s="25" t="s">
        <v>99</v>
      </c>
      <c r="F115" s="21" t="s">
        <v>105</v>
      </c>
      <c r="G115" s="19" t="s">
        <v>81</v>
      </c>
      <c r="H115" s="20">
        <v>4.1666666666666664E-2</v>
      </c>
      <c r="I115" s="26" t="s">
        <v>176</v>
      </c>
      <c r="J115" s="26" t="s">
        <v>176</v>
      </c>
      <c r="K115" s="21" t="s">
        <v>92</v>
      </c>
      <c r="L115" s="65">
        <v>3903.7680000000005</v>
      </c>
      <c r="M115" s="67">
        <v>3123.0144000000005</v>
      </c>
      <c r="N115" s="44" t="s">
        <v>176</v>
      </c>
    </row>
    <row r="116" spans="2:14" ht="30" customHeight="1" x14ac:dyDescent="0.25">
      <c r="B116" s="61">
        <v>31205054</v>
      </c>
      <c r="C116" s="17">
        <v>56110120</v>
      </c>
      <c r="D116" s="17" t="s">
        <v>0</v>
      </c>
      <c r="E116" s="25" t="s">
        <v>67</v>
      </c>
      <c r="F116" s="21" t="s">
        <v>105</v>
      </c>
      <c r="G116" s="19" t="s">
        <v>81</v>
      </c>
      <c r="H116" s="20">
        <v>0.16666666666666666</v>
      </c>
      <c r="I116" s="26" t="s">
        <v>118</v>
      </c>
      <c r="J116" s="26" t="s">
        <v>179</v>
      </c>
      <c r="K116" s="21"/>
      <c r="L116" s="65">
        <v>9444.6</v>
      </c>
      <c r="M116" s="67">
        <v>7555.68</v>
      </c>
      <c r="N116" s="44" t="s">
        <v>176</v>
      </c>
    </row>
    <row r="117" spans="2:14" ht="30" customHeight="1" x14ac:dyDescent="0.25">
      <c r="B117" s="61">
        <v>31103456</v>
      </c>
      <c r="C117" s="17">
        <v>56050330</v>
      </c>
      <c r="D117" s="17" t="s">
        <v>0</v>
      </c>
      <c r="E117" s="25" t="s">
        <v>65</v>
      </c>
      <c r="F117" s="21" t="s">
        <v>105</v>
      </c>
      <c r="G117" s="19">
        <v>1</v>
      </c>
      <c r="H117" s="20">
        <v>4.1666666666666664E-2</v>
      </c>
      <c r="I117" s="26" t="s">
        <v>176</v>
      </c>
      <c r="J117" s="26" t="s">
        <v>176</v>
      </c>
      <c r="K117" s="21" t="s">
        <v>131</v>
      </c>
      <c r="L117" s="65">
        <v>7555.6800000000012</v>
      </c>
      <c r="M117" s="67">
        <v>6044.5440000000017</v>
      </c>
      <c r="N117" s="44">
        <v>550</v>
      </c>
    </row>
    <row r="118" spans="2:14" ht="30" customHeight="1" x14ac:dyDescent="0.25">
      <c r="B118" s="61">
        <v>31103456</v>
      </c>
      <c r="C118" s="17">
        <v>56050330</v>
      </c>
      <c r="D118" s="17" t="s">
        <v>0</v>
      </c>
      <c r="E118" s="25" t="s">
        <v>65</v>
      </c>
      <c r="F118" s="21" t="s">
        <v>105</v>
      </c>
      <c r="G118" s="19">
        <v>2</v>
      </c>
      <c r="H118" s="20">
        <v>4.1666666666666664E-2</v>
      </c>
      <c r="I118" s="26" t="s">
        <v>176</v>
      </c>
      <c r="J118" s="26" t="s">
        <v>176</v>
      </c>
      <c r="K118" s="21" t="s">
        <v>131</v>
      </c>
      <c r="L118" s="65">
        <v>9444.6</v>
      </c>
      <c r="M118" s="67">
        <v>7555.68</v>
      </c>
      <c r="N118" s="44">
        <v>550</v>
      </c>
    </row>
    <row r="119" spans="2:14" ht="30" customHeight="1" x14ac:dyDescent="0.25">
      <c r="B119" s="61">
        <v>31201130</v>
      </c>
      <c r="C119" s="17">
        <v>56070055</v>
      </c>
      <c r="D119" s="17" t="s">
        <v>0</v>
      </c>
      <c r="E119" s="25" t="s">
        <v>66</v>
      </c>
      <c r="F119" s="21" t="s">
        <v>105</v>
      </c>
      <c r="G119" s="19">
        <v>2</v>
      </c>
      <c r="H119" s="20">
        <v>8.3333333333333329E-2</v>
      </c>
      <c r="I119" s="26" t="s">
        <v>176</v>
      </c>
      <c r="J119" s="26" t="s">
        <v>176</v>
      </c>
      <c r="K119" s="21" t="s">
        <v>131</v>
      </c>
      <c r="L119" s="65">
        <v>9444.6</v>
      </c>
      <c r="M119" s="67">
        <v>7555.68</v>
      </c>
      <c r="N119" s="44">
        <v>550</v>
      </c>
    </row>
    <row r="120" spans="2:14" ht="30" customHeight="1" x14ac:dyDescent="0.25">
      <c r="B120" s="61">
        <v>31201130</v>
      </c>
      <c r="C120" s="17">
        <v>56070055</v>
      </c>
      <c r="D120" s="17" t="s">
        <v>0</v>
      </c>
      <c r="E120" s="25" t="s">
        <v>66</v>
      </c>
      <c r="F120" s="21" t="s">
        <v>105</v>
      </c>
      <c r="G120" s="19">
        <v>3</v>
      </c>
      <c r="H120" s="20">
        <v>8.3333333333333329E-2</v>
      </c>
      <c r="I120" s="26" t="s">
        <v>176</v>
      </c>
      <c r="J120" s="26" t="s">
        <v>176</v>
      </c>
      <c r="K120" s="21" t="s">
        <v>131</v>
      </c>
      <c r="L120" s="65">
        <v>11676.960000000001</v>
      </c>
      <c r="M120" s="67">
        <v>9341.5680000000011</v>
      </c>
      <c r="N120" s="44">
        <v>550</v>
      </c>
    </row>
    <row r="121" spans="2:14" ht="58.5" customHeight="1" x14ac:dyDescent="0.25">
      <c r="B121" s="61">
        <v>31102360</v>
      </c>
      <c r="C121" s="29" t="s">
        <v>176</v>
      </c>
      <c r="D121" s="17" t="s">
        <v>0</v>
      </c>
      <c r="E121" s="25" t="s">
        <v>95</v>
      </c>
      <c r="F121" s="21" t="s">
        <v>105</v>
      </c>
      <c r="G121" s="19">
        <v>1</v>
      </c>
      <c r="H121" s="20">
        <v>8.3333333333333329E-2</v>
      </c>
      <c r="I121" s="26" t="s">
        <v>102</v>
      </c>
      <c r="J121" s="26" t="s">
        <v>186</v>
      </c>
      <c r="K121" s="21" t="s">
        <v>107</v>
      </c>
      <c r="L121" s="65">
        <v>17000.280000000002</v>
      </c>
      <c r="M121" s="67">
        <v>13600.224000000002</v>
      </c>
      <c r="N121" s="44" t="s">
        <v>176</v>
      </c>
    </row>
    <row r="122" spans="2:14" ht="48.75" customHeight="1" x14ac:dyDescent="0.25">
      <c r="B122" s="61">
        <v>31102379</v>
      </c>
      <c r="C122" s="29" t="s">
        <v>176</v>
      </c>
      <c r="D122" s="17" t="s">
        <v>0</v>
      </c>
      <c r="E122" s="25" t="s">
        <v>101</v>
      </c>
      <c r="F122" s="21" t="s">
        <v>105</v>
      </c>
      <c r="G122" s="19">
        <v>1</v>
      </c>
      <c r="H122" s="20">
        <v>8.3333333333333329E-2</v>
      </c>
      <c r="I122" s="26" t="s">
        <v>103</v>
      </c>
      <c r="J122" s="26" t="s">
        <v>186</v>
      </c>
      <c r="K122" s="21" t="s">
        <v>107</v>
      </c>
      <c r="L122" s="65">
        <v>15489.144000000002</v>
      </c>
      <c r="M122" s="67">
        <v>12391.315200000003</v>
      </c>
      <c r="N122" s="44" t="s">
        <v>176</v>
      </c>
    </row>
    <row r="123" spans="2:14" ht="30" customHeight="1" x14ac:dyDescent="0.25">
      <c r="B123" s="61">
        <v>31104223</v>
      </c>
      <c r="C123" s="17">
        <v>56060220</v>
      </c>
      <c r="D123" s="17" t="s">
        <v>0</v>
      </c>
      <c r="E123" s="25" t="s">
        <v>120</v>
      </c>
      <c r="F123" s="21" t="s">
        <v>105</v>
      </c>
      <c r="G123" s="19">
        <v>1</v>
      </c>
      <c r="H123" s="20">
        <v>4.1666666666666664E-2</v>
      </c>
      <c r="I123" s="26" t="s">
        <v>176</v>
      </c>
      <c r="J123" s="26" t="s">
        <v>176</v>
      </c>
      <c r="K123" s="21" t="s">
        <v>131</v>
      </c>
      <c r="L123" s="65">
        <v>6044.5440000000008</v>
      </c>
      <c r="M123" s="67">
        <v>4835.6352000000006</v>
      </c>
      <c r="N123" s="44" t="s">
        <v>176</v>
      </c>
    </row>
    <row r="124" spans="2:14" ht="30" customHeight="1" x14ac:dyDescent="0.25">
      <c r="B124" s="61">
        <v>31203124</v>
      </c>
      <c r="C124" s="17">
        <v>56090137</v>
      </c>
      <c r="D124" s="17" t="s">
        <v>0</v>
      </c>
      <c r="E124" s="25" t="s">
        <v>96</v>
      </c>
      <c r="F124" s="21" t="s">
        <v>105</v>
      </c>
      <c r="G124" s="19" t="s">
        <v>81</v>
      </c>
      <c r="H124" s="20">
        <v>8.3333333333333329E-2</v>
      </c>
      <c r="I124" s="26" t="s">
        <v>176</v>
      </c>
      <c r="J124" s="26" t="s">
        <v>176</v>
      </c>
      <c r="K124" s="21" t="s">
        <v>131</v>
      </c>
      <c r="L124" s="65">
        <v>5037.1200000000008</v>
      </c>
      <c r="M124" s="67">
        <v>4029.6960000000008</v>
      </c>
      <c r="N124" s="44">
        <v>390</v>
      </c>
    </row>
    <row r="125" spans="2:14" ht="30" customHeight="1" x14ac:dyDescent="0.25">
      <c r="B125" s="61">
        <v>31205046</v>
      </c>
      <c r="C125" s="17">
        <v>56110103</v>
      </c>
      <c r="D125" s="17" t="s">
        <v>0</v>
      </c>
      <c r="E125" s="25" t="s">
        <v>41</v>
      </c>
      <c r="F125" s="21" t="s">
        <v>57</v>
      </c>
      <c r="G125" s="21" t="s">
        <v>243</v>
      </c>
      <c r="H125" s="20">
        <v>4.1666666666666664E-2</v>
      </c>
      <c r="I125" s="26" t="s">
        <v>176</v>
      </c>
      <c r="J125" s="26" t="s">
        <v>176</v>
      </c>
      <c r="K125" s="21" t="s">
        <v>131</v>
      </c>
      <c r="L125" s="65">
        <v>1080</v>
      </c>
      <c r="M125" s="67">
        <v>864</v>
      </c>
      <c r="N125" s="44">
        <v>550</v>
      </c>
    </row>
    <row r="126" spans="2:14" ht="30" customHeight="1" x14ac:dyDescent="0.25">
      <c r="B126" s="61">
        <v>31205046</v>
      </c>
      <c r="C126" s="17">
        <v>56110103</v>
      </c>
      <c r="D126" s="17" t="s">
        <v>0</v>
      </c>
      <c r="E126" s="25" t="s">
        <v>41</v>
      </c>
      <c r="F126" s="19" t="s">
        <v>77</v>
      </c>
      <c r="G126" s="21" t="s">
        <v>243</v>
      </c>
      <c r="H126" s="20">
        <v>4.1666666666666664E-2</v>
      </c>
      <c r="I126" s="26" t="s">
        <v>176</v>
      </c>
      <c r="J126" s="26" t="s">
        <v>176</v>
      </c>
      <c r="K126" s="21" t="s">
        <v>131</v>
      </c>
      <c r="L126" s="65">
        <v>2475</v>
      </c>
      <c r="M126" s="67">
        <v>1980</v>
      </c>
      <c r="N126" s="44">
        <v>550</v>
      </c>
    </row>
    <row r="127" spans="2:14" ht="30" customHeight="1" x14ac:dyDescent="0.25">
      <c r="B127" s="61">
        <v>40812030</v>
      </c>
      <c r="C127" s="29">
        <v>32120010</v>
      </c>
      <c r="D127" s="17" t="s">
        <v>48</v>
      </c>
      <c r="E127" s="18" t="s">
        <v>33</v>
      </c>
      <c r="F127" s="19" t="s">
        <v>57</v>
      </c>
      <c r="G127" s="21" t="s">
        <v>243</v>
      </c>
      <c r="H127" s="20">
        <v>4.1666666666666664E-2</v>
      </c>
      <c r="I127" s="21" t="s">
        <v>165</v>
      </c>
      <c r="J127" s="21" t="s">
        <v>188</v>
      </c>
      <c r="K127" s="31" t="s">
        <v>176</v>
      </c>
      <c r="L127" s="65">
        <v>4407.4800000000005</v>
      </c>
      <c r="M127" s="67" t="s">
        <v>242</v>
      </c>
      <c r="N127" s="44" t="s">
        <v>176</v>
      </c>
    </row>
    <row r="128" spans="2:14" ht="30" customHeight="1" x14ac:dyDescent="0.25">
      <c r="B128" s="61">
        <v>30908078</v>
      </c>
      <c r="C128" s="17">
        <v>39090019</v>
      </c>
      <c r="D128" s="17" t="s">
        <v>48</v>
      </c>
      <c r="E128" s="18" t="s">
        <v>223</v>
      </c>
      <c r="F128" s="21" t="s">
        <v>142</v>
      </c>
      <c r="G128" s="19" t="s">
        <v>81</v>
      </c>
      <c r="H128" s="20">
        <v>4.1666666666666664E-2</v>
      </c>
      <c r="I128" s="26" t="s">
        <v>176</v>
      </c>
      <c r="J128" s="21" t="s">
        <v>193</v>
      </c>
      <c r="K128" s="21" t="s">
        <v>86</v>
      </c>
      <c r="L128" s="65">
        <v>3400.0560000000005</v>
      </c>
      <c r="M128" s="67">
        <v>2720.0448000000006</v>
      </c>
      <c r="N128" s="44" t="s">
        <v>176</v>
      </c>
    </row>
    <row r="129" spans="1:14" ht="30" customHeight="1" x14ac:dyDescent="0.25">
      <c r="B129" s="61">
        <v>30913101</v>
      </c>
      <c r="C129" s="17">
        <v>39090043</v>
      </c>
      <c r="D129" s="17" t="s">
        <v>48</v>
      </c>
      <c r="E129" s="25" t="s">
        <v>44</v>
      </c>
      <c r="F129" s="21" t="s">
        <v>142</v>
      </c>
      <c r="G129" s="19" t="s">
        <v>81</v>
      </c>
      <c r="H129" s="20">
        <v>8.3333333333333329E-2</v>
      </c>
      <c r="I129" s="21" t="s">
        <v>164</v>
      </c>
      <c r="J129" s="21" t="s">
        <v>202</v>
      </c>
      <c r="K129" s="31" t="s">
        <v>176</v>
      </c>
      <c r="L129" s="65">
        <v>7555.6800000000012</v>
      </c>
      <c r="M129" s="67">
        <v>6044.5440000000017</v>
      </c>
      <c r="N129" s="44" t="s">
        <v>176</v>
      </c>
    </row>
    <row r="130" spans="1:14" ht="30" customHeight="1" x14ac:dyDescent="0.25">
      <c r="B130" s="61">
        <v>30913128</v>
      </c>
      <c r="C130" s="17">
        <v>39090051</v>
      </c>
      <c r="D130" s="17" t="s">
        <v>48</v>
      </c>
      <c r="E130" s="25" t="s">
        <v>45</v>
      </c>
      <c r="F130" s="21" t="s">
        <v>142</v>
      </c>
      <c r="G130" s="19" t="s">
        <v>81</v>
      </c>
      <c r="H130" s="20">
        <v>4.1666666666666664E-2</v>
      </c>
      <c r="I130" s="26" t="s">
        <v>176</v>
      </c>
      <c r="J130" s="31" t="s">
        <v>176</v>
      </c>
      <c r="K130" s="31" t="s">
        <v>176</v>
      </c>
      <c r="L130" s="65">
        <v>4281.5520000000006</v>
      </c>
      <c r="M130" s="67">
        <v>3425.2416000000007</v>
      </c>
      <c r="N130" s="44" t="s">
        <v>176</v>
      </c>
    </row>
    <row r="131" spans="1:14" ht="30" customHeight="1" x14ac:dyDescent="0.25">
      <c r="B131" s="61">
        <v>30907136</v>
      </c>
      <c r="C131" s="17">
        <v>39030113</v>
      </c>
      <c r="D131" s="17" t="s">
        <v>48</v>
      </c>
      <c r="E131" s="25" t="s">
        <v>47</v>
      </c>
      <c r="F131" s="19" t="s">
        <v>49</v>
      </c>
      <c r="G131" s="19" t="s">
        <v>81</v>
      </c>
      <c r="H131" s="20">
        <v>8.3333333333333329E-2</v>
      </c>
      <c r="I131" s="21" t="s">
        <v>87</v>
      </c>
      <c r="J131" s="21" t="s">
        <v>179</v>
      </c>
      <c r="K131" s="31" t="s">
        <v>176</v>
      </c>
      <c r="L131" s="65">
        <v>6044.5440000000008</v>
      </c>
      <c r="M131" s="67">
        <v>4835.6352000000006</v>
      </c>
      <c r="N131" s="44">
        <v>390</v>
      </c>
    </row>
    <row r="132" spans="1:14" ht="30" customHeight="1" x14ac:dyDescent="0.25">
      <c r="A132" s="14">
        <v>71205537</v>
      </c>
      <c r="B132" s="61">
        <v>30101123</v>
      </c>
      <c r="C132" s="17">
        <v>71205537</v>
      </c>
      <c r="D132" s="17" t="s">
        <v>252</v>
      </c>
      <c r="E132" s="25" t="s">
        <v>253</v>
      </c>
      <c r="F132" s="19" t="s">
        <v>77</v>
      </c>
      <c r="G132" s="19" t="s">
        <v>81</v>
      </c>
      <c r="H132" s="20">
        <v>0.125</v>
      </c>
      <c r="I132" s="21" t="s">
        <v>176</v>
      </c>
      <c r="J132" s="21" t="s">
        <v>176</v>
      </c>
      <c r="K132" s="21" t="s">
        <v>131</v>
      </c>
      <c r="L132" s="65">
        <v>7590.0000000000009</v>
      </c>
      <c r="M132" s="67">
        <v>6072.0000000000009</v>
      </c>
      <c r="N132" s="44" t="s">
        <v>254</v>
      </c>
    </row>
    <row r="133" spans="1:14" ht="30" customHeight="1" x14ac:dyDescent="0.25">
      <c r="B133" s="35"/>
      <c r="C133" s="35"/>
      <c r="D133" s="35"/>
      <c r="E133" s="55"/>
      <c r="F133" s="56"/>
      <c r="G133" s="56"/>
      <c r="H133" s="57"/>
      <c r="I133" s="58"/>
      <c r="J133" s="58"/>
      <c r="K133" s="58"/>
      <c r="L133" s="63"/>
      <c r="M133" s="64"/>
      <c r="N133" s="59"/>
    </row>
    <row r="134" spans="1:14" ht="30" customHeight="1" x14ac:dyDescent="0.25">
      <c r="B134" s="35"/>
      <c r="C134" s="35"/>
      <c r="D134" s="35"/>
      <c r="E134" s="55"/>
      <c r="F134" s="56"/>
      <c r="G134" s="56"/>
      <c r="H134" s="57"/>
      <c r="I134" s="58"/>
      <c r="J134" s="58"/>
      <c r="K134" s="58"/>
      <c r="L134" s="63"/>
      <c r="M134" s="64"/>
      <c r="N134" s="59"/>
    </row>
    <row r="135" spans="1:14" ht="30" customHeight="1" x14ac:dyDescent="0.25">
      <c r="B135" s="35"/>
      <c r="C135" s="35"/>
      <c r="D135" s="35"/>
      <c r="E135" s="55"/>
      <c r="F135" s="56"/>
      <c r="G135" s="56"/>
      <c r="H135" s="57"/>
      <c r="I135" s="58"/>
      <c r="J135" s="58"/>
      <c r="K135" s="58"/>
      <c r="L135" s="63"/>
      <c r="M135" s="64"/>
      <c r="N135" s="59"/>
    </row>
    <row r="136" spans="1:14" ht="30" customHeight="1" x14ac:dyDescent="0.25">
      <c r="B136" s="35"/>
      <c r="C136" s="35"/>
      <c r="D136" s="35"/>
      <c r="E136" s="55"/>
      <c r="F136" s="56"/>
      <c r="G136" s="56"/>
      <c r="H136" s="57"/>
      <c r="I136" s="58"/>
      <c r="J136" s="58"/>
      <c r="K136" s="58"/>
      <c r="L136" s="63"/>
      <c r="M136" s="64"/>
      <c r="N136" s="59"/>
    </row>
    <row r="137" spans="1:14" ht="30" customHeight="1" x14ac:dyDescent="0.25">
      <c r="B137" s="35"/>
      <c r="C137" s="35"/>
      <c r="D137" s="35"/>
      <c r="E137" s="55"/>
      <c r="F137" s="56"/>
      <c r="G137" s="56"/>
      <c r="H137" s="57"/>
      <c r="I137" s="58"/>
      <c r="J137" s="58"/>
      <c r="K137" s="58"/>
      <c r="L137" s="63"/>
      <c r="M137" s="64"/>
      <c r="N137" s="59"/>
    </row>
    <row r="138" spans="1:14" ht="30" customHeight="1" x14ac:dyDescent="0.25">
      <c r="B138" s="35"/>
      <c r="C138" s="35"/>
      <c r="D138" s="35"/>
      <c r="E138" s="55"/>
      <c r="F138" s="56"/>
      <c r="G138" s="56"/>
      <c r="H138" s="57"/>
      <c r="I138" s="58"/>
      <c r="J138" s="58"/>
      <c r="K138" s="58"/>
      <c r="L138" s="63"/>
      <c r="M138" s="64"/>
      <c r="N138" s="59"/>
    </row>
    <row r="139" spans="1:14" ht="30" customHeight="1" x14ac:dyDescent="0.25">
      <c r="B139" s="35"/>
      <c r="C139" s="35"/>
      <c r="D139" s="35"/>
      <c r="E139" s="55"/>
      <c r="F139" s="56"/>
      <c r="G139" s="56"/>
      <c r="H139" s="57"/>
      <c r="I139" s="58"/>
      <c r="J139" s="58"/>
      <c r="K139" s="58"/>
      <c r="L139" s="63"/>
      <c r="M139" s="64"/>
      <c r="N139" s="59"/>
    </row>
    <row r="140" spans="1:14" ht="30" customHeight="1" x14ac:dyDescent="0.25">
      <c r="B140" s="35"/>
      <c r="C140" s="35"/>
      <c r="D140" s="35"/>
      <c r="E140" s="55"/>
      <c r="F140" s="56"/>
      <c r="G140" s="56"/>
      <c r="H140" s="57"/>
      <c r="I140" s="58"/>
      <c r="J140" s="58"/>
      <c r="K140" s="58"/>
      <c r="L140" s="63"/>
      <c r="M140" s="64"/>
      <c r="N140" s="59"/>
    </row>
    <row r="141" spans="1:14" ht="30" customHeight="1" x14ac:dyDescent="0.25">
      <c r="B141" s="35"/>
      <c r="C141" s="35"/>
      <c r="D141" s="35"/>
      <c r="E141" s="55"/>
      <c r="F141" s="56"/>
      <c r="G141" s="56"/>
      <c r="H141" s="57"/>
      <c r="I141" s="58"/>
      <c r="J141" s="58"/>
      <c r="K141" s="58"/>
      <c r="L141" s="63"/>
      <c r="M141" s="64"/>
      <c r="N141" s="59"/>
    </row>
    <row r="142" spans="1:14" ht="30" customHeight="1" x14ac:dyDescent="0.25">
      <c r="B142" s="35"/>
      <c r="C142" s="35"/>
      <c r="D142" s="35"/>
      <c r="E142" s="55"/>
      <c r="F142" s="56"/>
      <c r="G142" s="56"/>
      <c r="H142" s="57"/>
      <c r="I142" s="58"/>
      <c r="J142" s="58"/>
      <c r="K142" s="58"/>
      <c r="L142" s="63"/>
      <c r="M142" s="64"/>
      <c r="N142" s="59"/>
    </row>
    <row r="143" spans="1:14" ht="30" customHeight="1" x14ac:dyDescent="0.25">
      <c r="B143" s="35"/>
      <c r="C143" s="35"/>
      <c r="D143" s="35"/>
      <c r="E143" s="55"/>
      <c r="F143" s="56"/>
      <c r="G143" s="56"/>
      <c r="H143" s="57"/>
      <c r="I143" s="58"/>
      <c r="J143" s="58"/>
      <c r="K143" s="58"/>
      <c r="L143" s="63"/>
      <c r="M143" s="64"/>
      <c r="N143" s="59"/>
    </row>
    <row r="144" spans="1:14" ht="30" customHeight="1" x14ac:dyDescent="0.25">
      <c r="B144" s="35"/>
      <c r="C144" s="35" t="s">
        <v>264</v>
      </c>
      <c r="D144" s="35"/>
      <c r="E144" s="55"/>
      <c r="F144" s="56"/>
      <c r="G144" s="56"/>
      <c r="H144" s="57"/>
      <c r="I144" s="58"/>
      <c r="J144" s="58"/>
      <c r="K144" s="58"/>
      <c r="L144" s="63"/>
      <c r="M144" s="64"/>
      <c r="N144" s="59"/>
    </row>
    <row r="168" spans="3:3" ht="30" customHeight="1" x14ac:dyDescent="0.25">
      <c r="C168" s="14" t="s">
        <v>257</v>
      </c>
    </row>
  </sheetData>
  <sheetProtection algorithmName="SHA-512" hashValue="SDvETXBnAhFgqDidM6Vn/7a6Lxet6U6pEDv2sFVRF1bgYxmvqR2KuQKc/b3jBwwI9UkyOwtHxWMz4DMmr09zwQ==" saltValue="NkmQrIT0ltZHixxNsBlP5Q==" spinCount="100000" sheet="1" sort="0" autoFilter="0"/>
  <autoFilter ref="A2:N132" xr:uid="{00000000-0001-0000-0000-000000000000}">
    <sortState xmlns:xlrd2="http://schemas.microsoft.com/office/spreadsheetml/2017/richdata2" ref="A26:N31">
      <sortCondition ref="B2:B132"/>
    </sortState>
  </autoFilter>
  <mergeCells count="1">
    <mergeCell ref="B1:N1"/>
  </mergeCells>
  <printOptions horizontalCentered="1"/>
  <pageMargins left="0.11811023622047245" right="0.11811023622047245" top="0.59055118110236227" bottom="0.39370078740157483" header="0.11811023622047245" footer="0.31496062992125984"/>
  <pageSetup paperSize="9" scale="52" fitToHeight="0" orientation="landscape" r:id="rId1"/>
  <headerFooter>
    <oddHeader xml:space="preserve">&amp;L&amp;G&amp;C&amp;"-,Negrito"&amp;10PREÇOS PADRONIZADOS -PARTICULAR
&amp;R&amp;"-,Negrito"&amp;10VIGÊNCIA: 09/08/2017  </oddHeader>
    <oddFooter>&amp;C&amp;9&amp;P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/>
  <dimension ref="A2:M12"/>
  <sheetViews>
    <sheetView showGridLines="0" zoomScaleNormal="100" workbookViewId="0">
      <selection activeCell="G9" sqref="G9"/>
    </sheetView>
  </sheetViews>
  <sheetFormatPr defaultColWidth="9.140625" defaultRowHeight="12.75" x14ac:dyDescent="0.2"/>
  <cols>
    <col min="1" max="1" width="15" style="1" customWidth="1"/>
    <col min="2" max="2" width="21.28515625" style="1" customWidth="1"/>
    <col min="3" max="3" width="9" style="1" customWidth="1"/>
    <col min="4" max="4" width="11.5703125" style="1" customWidth="1"/>
    <col min="5" max="5" width="25.7109375" style="1" customWidth="1"/>
    <col min="6" max="6" width="10.140625" style="1" customWidth="1"/>
    <col min="7" max="7" width="27.28515625" style="1" bestFit="1" customWidth="1"/>
    <col min="8" max="8" width="7.85546875" style="8" customWidth="1"/>
    <col min="9" max="9" width="18.42578125" style="1" customWidth="1"/>
    <col min="10" max="10" width="20.7109375" style="1" customWidth="1"/>
    <col min="11" max="11" width="11.42578125" style="6" bestFit="1" customWidth="1"/>
    <col min="12" max="12" width="12.85546875" style="1" bestFit="1" customWidth="1"/>
    <col min="13" max="13" width="16.7109375" style="1" customWidth="1"/>
    <col min="14" max="16384" width="9.140625" style="1"/>
  </cols>
  <sheetData>
    <row r="2" spans="1:13" customFormat="1" ht="15" x14ac:dyDescent="0.25">
      <c r="A2" s="10"/>
      <c r="B2" s="10"/>
      <c r="C2" s="10"/>
      <c r="D2" s="10"/>
      <c r="E2" s="10"/>
      <c r="F2" s="10"/>
      <c r="G2" s="10"/>
      <c r="H2" s="10"/>
      <c r="I2" s="10"/>
    </row>
    <row r="3" spans="1:13" customFormat="1" ht="15" x14ac:dyDescent="0.25">
      <c r="A3" s="10"/>
      <c r="B3" s="10"/>
      <c r="C3" s="10"/>
      <c r="D3" s="10"/>
      <c r="E3" s="10"/>
      <c r="F3" s="10"/>
      <c r="G3" s="10"/>
      <c r="H3" s="10"/>
      <c r="I3" s="10"/>
    </row>
    <row r="4" spans="1:13" customFormat="1" ht="30" customHeight="1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13" customFormat="1" ht="15" x14ac:dyDescent="0.25"/>
    <row r="8" spans="1:13" ht="31.5" customHeight="1" x14ac:dyDescent="0.2">
      <c r="B8" s="42" t="str">
        <f>BASE!B2</f>
        <v>Código</v>
      </c>
      <c r="C8" s="42" t="str">
        <f>BASE!C2</f>
        <v>Código AMB</v>
      </c>
      <c r="D8" s="42" t="str">
        <f>BASE!D2</f>
        <v>Especialidade</v>
      </c>
      <c r="E8" s="42" t="str">
        <f>BASE!E2</f>
        <v>Procedimento</v>
      </c>
      <c r="F8" s="42" t="str">
        <f>BASE!F2</f>
        <v>Tipo de Anestesia</v>
      </c>
      <c r="G8" s="42" t="str">
        <f>BASE!G2</f>
        <v>Diárias</v>
      </c>
      <c r="H8" s="42" t="str">
        <f>BASE!H2</f>
        <v>Tempo Sala</v>
      </c>
      <c r="I8" s="42" t="str">
        <f>BASE!I2</f>
        <v>Itens inclusos - OPME</v>
      </c>
      <c r="J8" s="42" t="str">
        <f>BASE!K2</f>
        <v>Itens exclusos</v>
      </c>
      <c r="K8" s="42" t="str">
        <f>BASE!L2</f>
        <v>Vera Cruz Hospital</v>
      </c>
      <c r="L8" s="42" t="str">
        <f>BASE!M2</f>
        <v>Vera Cruz Casa Saude</v>
      </c>
      <c r="M8" s="42" t="str">
        <f>BASE!N2</f>
        <v>Anatomo Patologico Multipat
(duuvida ligar no Multipat)</v>
      </c>
    </row>
    <row r="9" spans="1:13" s="14" customFormat="1" ht="30" customHeight="1" x14ac:dyDescent="0.25">
      <c r="B9" s="16">
        <f>BASE!B3</f>
        <v>31602169</v>
      </c>
      <c r="C9" s="17">
        <f>BASE!C3</f>
        <v>16010051</v>
      </c>
      <c r="D9" s="17" t="str">
        <f>BASE!D3</f>
        <v>ANESTESIA</v>
      </c>
      <c r="E9" s="18" t="str">
        <f>BASE!E3</f>
        <v xml:space="preserve">Bloqueio Terapeutico </v>
      </c>
      <c r="F9" s="19" t="str">
        <f>BASE!F3</f>
        <v>Local</v>
      </c>
      <c r="G9" s="19" t="str">
        <f>BASE!G3</f>
        <v>AMBULATORIAL
(setor sem diária)</v>
      </c>
      <c r="H9" s="20">
        <f>BASE!H3</f>
        <v>4.1666666666666664E-2</v>
      </c>
      <c r="I9" s="21" t="str">
        <f>BASE!I3</f>
        <v>-</v>
      </c>
      <c r="J9" s="21" t="str">
        <f>BASE!K3</f>
        <v>Exclui OPME</v>
      </c>
      <c r="K9" s="38">
        <f>BASE!L3</f>
        <v>1360.0224000000001</v>
      </c>
      <c r="L9" s="39">
        <f>BASE!M3</f>
        <v>1088.01792</v>
      </c>
      <c r="M9" s="39">
        <f>BASE!N3</f>
        <v>0</v>
      </c>
    </row>
    <row r="10" spans="1:13" s="14" customFormat="1" ht="30" customHeight="1" x14ac:dyDescent="0.25">
      <c r="B10" s="16">
        <f>BASE!B4</f>
        <v>31602169</v>
      </c>
      <c r="C10" s="17">
        <f>BASE!C4</f>
        <v>16010051</v>
      </c>
      <c r="D10" s="17" t="str">
        <f>BASE!D4</f>
        <v>ANESTESIA</v>
      </c>
      <c r="E10" s="18" t="str">
        <f>BASE!E4</f>
        <v xml:space="preserve">Bloqueio Terapeutico </v>
      </c>
      <c r="F10" s="19" t="str">
        <f>BASE!F4</f>
        <v>Sedação</v>
      </c>
      <c r="G10" s="19" t="str">
        <f>BASE!G4</f>
        <v>AMBULATORIAL
(setor sem diária)</v>
      </c>
      <c r="H10" s="20">
        <f>BASE!H4</f>
        <v>4.1666666666666664E-2</v>
      </c>
      <c r="I10" s="21" t="str">
        <f>BASE!I4</f>
        <v>-</v>
      </c>
      <c r="J10" s="21" t="str">
        <f>BASE!K4</f>
        <v>Exclui OPME</v>
      </c>
      <c r="K10" s="38">
        <f>BASE!L4</f>
        <v>2922.4800000000005</v>
      </c>
      <c r="L10" s="39">
        <f>BASE!M4</f>
        <v>2337.9840000000004</v>
      </c>
      <c r="M10" s="39">
        <f>BASE!N4</f>
        <v>0</v>
      </c>
    </row>
    <row r="11" spans="1:13" s="14" customFormat="1" ht="30" customHeight="1" x14ac:dyDescent="0.25">
      <c r="B11" s="16">
        <f>BASE!B5</f>
        <v>31403336</v>
      </c>
      <c r="C11" s="17">
        <f>BASE!C5</f>
        <v>49050141</v>
      </c>
      <c r="D11" s="17" t="str">
        <f>BASE!D5</f>
        <v>ANESTESIA</v>
      </c>
      <c r="E11" s="18" t="str">
        <f>BASE!E5</f>
        <v>Rizotomia percutânea por segmento - qualquer método</v>
      </c>
      <c r="F11" s="19" t="str">
        <f>BASE!F5</f>
        <v>Sedação</v>
      </c>
      <c r="G11" s="19" t="str">
        <f>BASE!G5</f>
        <v>AMBULATORIAL
(setor sem diária)</v>
      </c>
      <c r="H11" s="20">
        <f>BASE!H5</f>
        <v>8.3333333333333329E-2</v>
      </c>
      <c r="I11" s="21" t="str">
        <f>BASE!I5</f>
        <v>-</v>
      </c>
      <c r="J11" s="21" t="str">
        <f>BASE!K5</f>
        <v>Exclui OPME</v>
      </c>
      <c r="K11" s="38">
        <f>BASE!L5</f>
        <v>3777.8400000000006</v>
      </c>
      <c r="L11" s="39">
        <f>BASE!M5</f>
        <v>3022.2720000000008</v>
      </c>
      <c r="M11" s="39">
        <f>BASE!N5</f>
        <v>0</v>
      </c>
    </row>
    <row r="12" spans="1:13" s="14" customFormat="1" ht="30" customHeight="1" x14ac:dyDescent="0.25">
      <c r="B12" s="16">
        <f>BASE!B6</f>
        <v>31403336</v>
      </c>
      <c r="C12" s="17">
        <f>BASE!C6</f>
        <v>49050141</v>
      </c>
      <c r="D12" s="17" t="str">
        <f>BASE!D6</f>
        <v>ANESTESIA</v>
      </c>
      <c r="E12" s="18" t="str">
        <f>BASE!E6</f>
        <v>Rizotomia percutânea por segmento - qualquer método</v>
      </c>
      <c r="F12" s="19" t="str">
        <f>BASE!F6</f>
        <v>Sedação</v>
      </c>
      <c r="G12" s="19" t="str">
        <f>BASE!G6</f>
        <v>Day</v>
      </c>
      <c r="H12" s="20">
        <f>BASE!H6</f>
        <v>8.3333333333333329E-2</v>
      </c>
      <c r="I12" s="21" t="str">
        <f>BASE!I6</f>
        <v>-</v>
      </c>
      <c r="J12" s="21" t="str">
        <f>BASE!K6</f>
        <v>Exclui OPME</v>
      </c>
      <c r="K12" s="38">
        <f>BASE!L6</f>
        <v>6296.4000000000005</v>
      </c>
      <c r="L12" s="39">
        <f>BASE!M6</f>
        <v>5037.1200000000008</v>
      </c>
      <c r="M12" s="39">
        <f>BASE!N6</f>
        <v>0</v>
      </c>
    </row>
  </sheetData>
  <sheetProtection algorithmName="SHA-512" hashValue="mXxWrkDFPLZnylkxn1JdFLeQAwrmNzw2Bc2nrVMbLZE933dinAg2dGV/DXU4OjzdpasYk9fX0avalz5tVsj7/w==" saltValue="NyYS/ZIuesL/rCmbI2AJuw==" spinCount="100000" sheet="1" objects="1" scenarios="1"/>
  <printOptions horizontalCentered="1"/>
  <pageMargins left="0.11811023622047245" right="0.11811023622047245" top="0.98425196850393704" bottom="0.78740157480314965" header="0.19685039370078741" footer="0.31496062992125984"/>
  <pageSetup paperSize="9" scale="90" orientation="landscape" verticalDpi="0" r:id="rId1"/>
  <headerFooter>
    <oddHeader xml:space="preserve">&amp;L&amp;G&amp;C&amp;"-,Negrito"&amp;12HOSPITAL VERA CRUZ
PREÇOS PADRONIZADOS -PARTICULAR
&amp;K03+000ANESTESIA&amp;K01+000
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2:M17"/>
  <sheetViews>
    <sheetView showGridLines="0" topLeftCell="A2" zoomScaleNormal="100" workbookViewId="0">
      <selection activeCell="F11" sqref="F11"/>
    </sheetView>
  </sheetViews>
  <sheetFormatPr defaultRowHeight="15" x14ac:dyDescent="0.25"/>
  <cols>
    <col min="2" max="2" width="9" bestFit="1" customWidth="1"/>
    <col min="3" max="3" width="9" customWidth="1"/>
    <col min="4" max="4" width="11.85546875" bestFit="1" customWidth="1"/>
    <col min="5" max="5" width="48.7109375" style="9" bestFit="1" customWidth="1"/>
    <col min="6" max="6" width="8.5703125" bestFit="1" customWidth="1"/>
    <col min="7" max="7" width="9" bestFit="1" customWidth="1"/>
    <col min="8" max="8" width="7.85546875" style="5" bestFit="1" customWidth="1"/>
    <col min="9" max="9" width="20.7109375" customWidth="1"/>
    <col min="10" max="10" width="15.7109375" customWidth="1"/>
    <col min="11" max="11" width="11.42578125" style="4" bestFit="1" customWidth="1"/>
    <col min="12" max="13" width="14" bestFit="1" customWidth="1"/>
  </cols>
  <sheetData>
    <row r="2" spans="1:13" ht="25.5" x14ac:dyDescent="0.35">
      <c r="A2" s="10"/>
      <c r="B2" s="11"/>
      <c r="C2" s="10"/>
      <c r="D2" s="10"/>
      <c r="E2" s="10"/>
      <c r="F2" s="10"/>
      <c r="G2" s="10"/>
      <c r="H2" s="10"/>
      <c r="I2" s="10"/>
      <c r="K2"/>
    </row>
    <row r="3" spans="1:13" x14ac:dyDescent="0.25">
      <c r="A3" s="10"/>
      <c r="B3" s="10"/>
      <c r="C3" s="10"/>
      <c r="D3" s="10"/>
      <c r="E3" s="10"/>
      <c r="F3" s="10"/>
      <c r="G3" s="10"/>
      <c r="H3" s="10"/>
      <c r="I3" s="10"/>
      <c r="K3"/>
    </row>
    <row r="4" spans="1:13" x14ac:dyDescent="0.25">
      <c r="A4" s="10"/>
      <c r="B4" s="10"/>
      <c r="C4" s="10"/>
      <c r="D4" s="10"/>
      <c r="E4" s="10"/>
      <c r="F4" s="10"/>
      <c r="G4" s="10"/>
      <c r="H4" s="10"/>
      <c r="I4" s="10"/>
      <c r="K4"/>
    </row>
    <row r="5" spans="1:13" ht="30" customHeight="1" x14ac:dyDescent="0.25">
      <c r="A5" s="10"/>
      <c r="B5" s="10"/>
      <c r="C5" s="10"/>
      <c r="D5" s="10"/>
      <c r="E5" s="10"/>
      <c r="F5" s="10"/>
      <c r="G5" s="10"/>
      <c r="H5" s="10"/>
      <c r="I5" s="10"/>
      <c r="K5"/>
    </row>
    <row r="6" spans="1:13" x14ac:dyDescent="0.25">
      <c r="E6"/>
      <c r="H6"/>
      <c r="K6"/>
    </row>
    <row r="8" spans="1:13" s="1" customFormat="1" ht="63.75" x14ac:dyDescent="0.2">
      <c r="B8" s="42" t="str">
        <f>BASE!B2</f>
        <v>Código</v>
      </c>
      <c r="C8" s="42" t="str">
        <f>BASE!C2</f>
        <v>Código AMB</v>
      </c>
      <c r="D8" s="42" t="str">
        <f>BASE!D2</f>
        <v>Especialidade</v>
      </c>
      <c r="E8" s="42" t="str">
        <f>BASE!E2</f>
        <v>Procedimento</v>
      </c>
      <c r="F8" s="42" t="str">
        <f>BASE!F2</f>
        <v>Tipo de Anestesia</v>
      </c>
      <c r="G8" s="42" t="str">
        <f>BASE!G2</f>
        <v>Diárias</v>
      </c>
      <c r="H8" s="42" t="str">
        <f>BASE!H2</f>
        <v>Tempo Sala</v>
      </c>
      <c r="I8" s="42" t="str">
        <f>BASE!I2</f>
        <v>Itens inclusos - OPME</v>
      </c>
      <c r="J8" s="42" t="str">
        <f>BASE!K2</f>
        <v>Itens exclusos</v>
      </c>
      <c r="K8" s="42" t="str">
        <f>BASE!L2</f>
        <v>Vera Cruz Hospital</v>
      </c>
      <c r="L8" s="42" t="str">
        <f>BASE!M2</f>
        <v>Vera Cruz Casa Saude</v>
      </c>
      <c r="M8" s="42" t="str">
        <f>BASE!N2</f>
        <v>Anatomo Patologico Multipat
(duuvida ligar no Multipat)</v>
      </c>
    </row>
    <row r="9" spans="1:13" s="14" customFormat="1" ht="30" customHeight="1" x14ac:dyDescent="0.25">
      <c r="B9" s="16">
        <f>BASE!B7</f>
        <v>30208050</v>
      </c>
      <c r="C9" s="17">
        <f>BASE!C7</f>
        <v>54160057</v>
      </c>
      <c r="D9" s="17" t="str">
        <f>BASE!D7</f>
        <v>BUCOMAXILO</v>
      </c>
      <c r="E9" s="18" t="str">
        <f>BASE!E7</f>
        <v xml:space="preserve">Osteotomia Tipo Lefort I - Avanço Maxilar </v>
      </c>
      <c r="F9" s="19" t="str">
        <f>BASE!F7</f>
        <v>Geral</v>
      </c>
      <c r="G9" s="19">
        <f>BASE!G7</f>
        <v>1</v>
      </c>
      <c r="H9" s="20">
        <f>BASE!H7</f>
        <v>0.125</v>
      </c>
      <c r="I9" s="21" t="str">
        <f>BASE!I7</f>
        <v>-</v>
      </c>
      <c r="J9" s="21" t="str">
        <f>BASE!K7</f>
        <v>Exclui OPME</v>
      </c>
      <c r="K9" s="38">
        <f>BASE!L7</f>
        <v>7396.4000000000005</v>
      </c>
      <c r="L9" s="22">
        <f>BASE!M7</f>
        <v>5917.1200000000008</v>
      </c>
      <c r="M9" s="22">
        <f>BASE!N7</f>
        <v>0</v>
      </c>
    </row>
    <row r="10" spans="1:13" s="14" customFormat="1" ht="30" customHeight="1" x14ac:dyDescent="0.25">
      <c r="B10" s="16">
        <f>BASE!B8</f>
        <v>30208106</v>
      </c>
      <c r="C10" s="17">
        <f>BASE!C8</f>
        <v>54160103</v>
      </c>
      <c r="D10" s="17" t="str">
        <f>BASE!D8</f>
        <v>BUCOMAXILO</v>
      </c>
      <c r="E10" s="18" t="str">
        <f>BASE!E8</f>
        <v>Reconstrução Total de Maxila com Enxerto Osseo Autogeno</v>
      </c>
      <c r="F10" s="19" t="str">
        <f>BASE!F8</f>
        <v>Geral</v>
      </c>
      <c r="G10" s="19">
        <f>BASE!G8</f>
        <v>1</v>
      </c>
      <c r="H10" s="20">
        <f>BASE!H8</f>
        <v>0.16666666666666666</v>
      </c>
      <c r="I10" s="21" t="str">
        <f>BASE!I8</f>
        <v>-</v>
      </c>
      <c r="J10" s="21" t="str">
        <f>BASE!K8</f>
        <v>Exclui OPME</v>
      </c>
      <c r="K10" s="38">
        <f>BASE!L8</f>
        <v>8716.4000000000015</v>
      </c>
      <c r="L10" s="22">
        <f>BASE!M8</f>
        <v>6973.1200000000017</v>
      </c>
      <c r="M10" s="22">
        <f>BASE!N8</f>
        <v>0</v>
      </c>
    </row>
    <row r="17" spans="9:9" x14ac:dyDescent="0.25">
      <c r="I17" s="40"/>
    </row>
  </sheetData>
  <sheetProtection algorithmName="SHA-512" hashValue="VyYqHZs5qC4InG5s+pQuqurk16kv9rk5w+PIPBA4GrfaWoe1mnsYtLMY6i4ye0zfumiw5llktBGV5NSBRxldkQ==" saltValue="rBjkFmFc6kMxgXSTg3MJgQ==" spinCount="100000" sheet="1" objects="1" scenarios="1"/>
  <printOptions horizontalCentered="1"/>
  <pageMargins left="0.19685039370078741" right="0.11811023622047245" top="0.98425196850393704" bottom="0.78740157480314965" header="0.19685039370078741" footer="0.31496062992125984"/>
  <pageSetup paperSize="9" scale="85" orientation="landscape" verticalDpi="0" r:id="rId1"/>
  <headerFooter>
    <oddHeader>&amp;L&amp;G&amp;C&amp;"-,Negrito"&amp;12HOSPITAL VERA CRUZ
PREÇOS PADRONIZADOS -PARTICULAR
&amp;K03+000BUCOMAXILO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4"/>
  <dimension ref="A1:M14"/>
  <sheetViews>
    <sheetView showGridLines="0" workbookViewId="0">
      <selection activeCell="I5" sqref="I5"/>
    </sheetView>
  </sheetViews>
  <sheetFormatPr defaultRowHeight="15" x14ac:dyDescent="0.25"/>
  <cols>
    <col min="3" max="3" width="9.140625" customWidth="1"/>
    <col min="4" max="4" width="15.85546875" customWidth="1"/>
    <col min="5" max="5" width="33.140625" style="9" customWidth="1"/>
    <col min="7" max="7" width="16.140625" customWidth="1"/>
    <col min="8" max="8" width="9.140625" style="5"/>
    <col min="9" max="9" width="27.140625" customWidth="1"/>
    <col min="10" max="11" width="20.7109375" customWidth="1"/>
    <col min="12" max="12" width="12.42578125" bestFit="1" customWidth="1"/>
    <col min="13" max="13" width="14" style="45" bestFit="1" customWidth="1"/>
  </cols>
  <sheetData>
    <row r="1" spans="1:13" x14ac:dyDescent="0.25">
      <c r="K1" s="4"/>
    </row>
    <row r="2" spans="1:13" ht="25.5" x14ac:dyDescent="0.35">
      <c r="A2" s="10"/>
      <c r="B2" s="11"/>
      <c r="C2" s="10"/>
      <c r="D2" s="10"/>
      <c r="E2" s="10"/>
      <c r="F2" s="10"/>
      <c r="G2" s="10"/>
      <c r="H2" s="10"/>
      <c r="I2" s="10"/>
    </row>
    <row r="3" spans="1:13" x14ac:dyDescent="0.25">
      <c r="A3" s="10"/>
      <c r="B3" s="10"/>
      <c r="C3" s="10"/>
      <c r="D3" s="10"/>
      <c r="E3" s="10"/>
      <c r="F3" s="10"/>
      <c r="G3" s="10"/>
      <c r="H3" s="10"/>
      <c r="I3" s="10"/>
    </row>
    <row r="4" spans="1:13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13" ht="30" customHeight="1" x14ac:dyDescent="0.25">
      <c r="A5" s="10"/>
      <c r="B5" s="10"/>
      <c r="C5" s="10"/>
      <c r="D5" s="10"/>
      <c r="E5" s="10"/>
      <c r="F5" s="10"/>
      <c r="G5" s="10"/>
      <c r="H5" s="10"/>
      <c r="I5" s="10"/>
    </row>
    <row r="6" spans="1:13" x14ac:dyDescent="0.25">
      <c r="E6"/>
      <c r="H6"/>
    </row>
    <row r="8" spans="1:13" s="1" customFormat="1" ht="39" customHeight="1" x14ac:dyDescent="0.2">
      <c r="B8" s="42" t="str">
        <f>BASE!B2</f>
        <v>Código</v>
      </c>
      <c r="C8" s="42" t="str">
        <f>BASE!C2</f>
        <v>Código AMB</v>
      </c>
      <c r="D8" s="42" t="str">
        <f>BASE!D2</f>
        <v>Especialidade</v>
      </c>
      <c r="E8" s="42" t="str">
        <f>BASE!E2</f>
        <v>Procedimento</v>
      </c>
      <c r="F8" s="42" t="str">
        <f>BASE!F2</f>
        <v>Tipo de Anestesia</v>
      </c>
      <c r="G8" s="42" t="str">
        <f>BASE!G2</f>
        <v>Diárias</v>
      </c>
      <c r="H8" s="42" t="str">
        <f>BASE!H2</f>
        <v>Tempo Sala</v>
      </c>
      <c r="I8" s="42" t="str">
        <f>BASE!I2</f>
        <v>Itens inclusos - OPME</v>
      </c>
      <c r="J8" s="42" t="str">
        <f>BASE!J2</f>
        <v>Fornecedor Homologado - itens inclusos</v>
      </c>
      <c r="K8" s="42" t="str">
        <f>BASE!K2</f>
        <v>Itens exclusos</v>
      </c>
      <c r="L8" s="42" t="str">
        <f>BASE!L2</f>
        <v>Vera Cruz Hospital</v>
      </c>
      <c r="M8" s="42" t="str">
        <f>BASE!M2</f>
        <v>Vera Cruz Casa Saude</v>
      </c>
    </row>
    <row r="9" spans="1:13" s="14" customFormat="1" ht="63" customHeight="1" x14ac:dyDescent="0.25">
      <c r="B9" s="16">
        <f>BASE!B15</f>
        <v>30912032</v>
      </c>
      <c r="C9" s="17">
        <f>BASE!C15</f>
        <v>40090027</v>
      </c>
      <c r="D9" s="17" t="str">
        <f>BASE!D15</f>
        <v>CARDIOVASCULAR</v>
      </c>
      <c r="E9" s="18" t="str">
        <f>BASE!E15</f>
        <v>Angioplastia coronariana</v>
      </c>
      <c r="F9" s="19" t="str">
        <f>BASE!F15</f>
        <v>Local</v>
      </c>
      <c r="G9" s="21" t="str">
        <f>BASE!G15</f>
        <v>1 apto + 1 UTI</v>
      </c>
      <c r="H9" s="20">
        <f>BASE!H15</f>
        <v>8.3333333333333329E-2</v>
      </c>
      <c r="I9" s="21" t="str">
        <f>BASE!I15</f>
        <v>1 Introdutor, 2 Fios guia, 1 Incor, 1 Cateter balão, 1 dipositivo de pressão e Honorário médico do médico executor (equipe interna)</v>
      </c>
      <c r="J9" s="21" t="str">
        <f>BASE!J15</f>
        <v xml:space="preserve"> Boston OU Abbot  OU Terumo</v>
      </c>
      <c r="K9" s="19" t="str">
        <f>BASE!K15</f>
        <v>Exclui Stent</v>
      </c>
      <c r="L9" s="39">
        <f>BASE!L15</f>
        <v>17629.920000000002</v>
      </c>
      <c r="M9" s="19" t="str">
        <f>BASE!M15</f>
        <v>não disponivel</v>
      </c>
    </row>
    <row r="10" spans="1:13" s="14" customFormat="1" ht="57.75" customHeight="1" x14ac:dyDescent="0.25">
      <c r="B10" s="16">
        <f>BASE!B16</f>
        <v>30911028</v>
      </c>
      <c r="C10" s="17" t="str">
        <f>BASE!C16</f>
        <v>-</v>
      </c>
      <c r="D10" s="17" t="str">
        <f>BASE!D16</f>
        <v>CARDIOVASCULAR</v>
      </c>
      <c r="E10" s="52" t="str">
        <f>BASE!E16</f>
        <v>Avaliação fisiológica da gravidade de obstruções (cateter ou guia)</v>
      </c>
      <c r="F10" s="19" t="str">
        <f>BASE!F16</f>
        <v>Local</v>
      </c>
      <c r="G10" s="21" t="str">
        <f>BASE!G16</f>
        <v>AMBULATORIAL
(setor sem diária)</v>
      </c>
      <c r="H10" s="20">
        <f>BASE!H16</f>
        <v>8.3333333333333329E-2</v>
      </c>
      <c r="I10" s="21" t="str">
        <f>BASE!I16</f>
        <v>01 Fio Guia, 01 Pressure wire, 01 introdutor e Honorário médico do médico executor (equipe interna)</v>
      </c>
      <c r="J10" s="21" t="str">
        <f>BASE!J16</f>
        <v>Fio Guia e introdutor:  Boston OU Abbot ou Terumo  / Pressure:  Vitoria Hospitalar</v>
      </c>
      <c r="K10" s="19" t="str">
        <f>BASE!K16</f>
        <v>-</v>
      </c>
      <c r="L10" s="39">
        <f>BASE!L16</f>
        <v>10074.240000000002</v>
      </c>
      <c r="M10" s="19" t="str">
        <f>BASE!M16</f>
        <v>não disponivel</v>
      </c>
    </row>
    <row r="11" spans="1:13" s="14" customFormat="1" ht="51" x14ac:dyDescent="0.25">
      <c r="B11" s="16">
        <f>BASE!B17</f>
        <v>30911079</v>
      </c>
      <c r="C11" s="17">
        <f>BASE!C17</f>
        <v>40080200</v>
      </c>
      <c r="D11" s="17" t="str">
        <f>BASE!D17</f>
        <v>CARDIOVASCULAR</v>
      </c>
      <c r="E11" s="18" t="str">
        <f>BASE!E17</f>
        <v>Cateterismo Cardiaco</v>
      </c>
      <c r="F11" s="19" t="str">
        <f>BASE!F17</f>
        <v>Local</v>
      </c>
      <c r="G11" s="21" t="str">
        <f>BASE!G17</f>
        <v>AMBULATORIAL
(setor sem diária)</v>
      </c>
      <c r="H11" s="20">
        <f>BASE!H17</f>
        <v>4.1666666666666664E-2</v>
      </c>
      <c r="I11" s="21" t="str">
        <f>BASE!I17</f>
        <v>01 fio guia 0,035 x 150;  02 Cateter impluse, 01 introdutor e Honorário médico do médico executor (equipe interna)</v>
      </c>
      <c r="J11" s="21" t="str">
        <f>BASE!J17</f>
        <v xml:space="preserve"> Boston OU Abbot  OU Terumo</v>
      </c>
      <c r="K11" s="19" t="str">
        <f>BASE!K17</f>
        <v>-</v>
      </c>
      <c r="L11" s="39">
        <f>BASE!L17</f>
        <v>4407.4800000000005</v>
      </c>
      <c r="M11" s="19" t="str">
        <f>BASE!M17</f>
        <v>não disponivel</v>
      </c>
    </row>
    <row r="12" spans="1:13" s="14" customFormat="1" ht="76.5" x14ac:dyDescent="0.25">
      <c r="B12" s="16">
        <f>BASE!B18</f>
        <v>30911141</v>
      </c>
      <c r="C12" s="17" t="str">
        <f>BASE!C18</f>
        <v>-</v>
      </c>
      <c r="D12" s="17" t="str">
        <f>BASE!D18</f>
        <v>CARDIOVASCULAR</v>
      </c>
      <c r="E12" s="18" t="str">
        <f>BASE!E18</f>
        <v>Estudo Ultrasonográfico Intra-Vascular</v>
      </c>
      <c r="F12" s="19" t="str">
        <f>BASE!F18</f>
        <v>Local</v>
      </c>
      <c r="G12" s="21" t="str">
        <f>BASE!G18</f>
        <v>AMBULATORIAL
(setor sem diária)</v>
      </c>
      <c r="H12" s="20">
        <f>BASE!H18</f>
        <v>0</v>
      </c>
      <c r="I12" s="21" t="str">
        <f>BASE!I18</f>
        <v>1 Cateter Atlantis 45mhz rotacional - Boston; 1 dreno de rotação; 1 fio guia; 01 cateter diagnostico; 01 introdutor e Honorário médico do médico executor (equipe interna)</v>
      </c>
      <c r="J12" s="21" t="str">
        <f>BASE!J18</f>
        <v>Cateter Atllantis:  Boston / Fio Guia, Cateter, introdutor Boston OU Abbot OU Terumo</v>
      </c>
      <c r="K12" s="19" t="str">
        <f>BASE!K18</f>
        <v>-</v>
      </c>
      <c r="L12" s="39">
        <f>BASE!L18</f>
        <v>11333.520000000002</v>
      </c>
      <c r="M12" s="19" t="str">
        <f>BASE!M18</f>
        <v>não disponivel</v>
      </c>
    </row>
    <row r="13" spans="1:13" s="14" customFormat="1" ht="12.75" x14ac:dyDescent="0.25">
      <c r="B13" s="16">
        <f>BASE!B19</f>
        <v>30904137</v>
      </c>
      <c r="C13" s="17" t="str">
        <f>BASE!C19</f>
        <v>-</v>
      </c>
      <c r="D13" s="17" t="str">
        <f>BASE!D19</f>
        <v>CARDIOVASCULAR</v>
      </c>
      <c r="E13" s="18" t="str">
        <f>BASE!E19</f>
        <v>Implante de marca-passo bicameral</v>
      </c>
      <c r="F13" s="19" t="str">
        <f>BASE!F19</f>
        <v>Geral</v>
      </c>
      <c r="G13" s="21">
        <f>BASE!G19</f>
        <v>1</v>
      </c>
      <c r="H13" s="20">
        <f>BASE!H19</f>
        <v>8.3333333333333329E-2</v>
      </c>
      <c r="I13" s="21" t="str">
        <f>BASE!I19</f>
        <v>-</v>
      </c>
      <c r="J13" s="21" t="str">
        <f>BASE!J19</f>
        <v>-</v>
      </c>
      <c r="K13" s="19" t="str">
        <f>BASE!K19</f>
        <v>Exclui Marca-passo</v>
      </c>
      <c r="L13" s="39">
        <f>BASE!L19</f>
        <v>6674.1840000000011</v>
      </c>
      <c r="M13" s="19" t="str">
        <f>BASE!M19</f>
        <v>não disponivel</v>
      </c>
    </row>
    <row r="14" spans="1:13" s="14" customFormat="1" ht="30" customHeight="1" x14ac:dyDescent="0.25">
      <c r="B14" s="16">
        <f>BASE!B20</f>
        <v>30904129</v>
      </c>
      <c r="C14" s="17">
        <f>BASE!C20</f>
        <v>40050033</v>
      </c>
      <c r="D14" s="17" t="str">
        <f>BASE!D20</f>
        <v>CARDIOVASCULAR</v>
      </c>
      <c r="E14" s="18" t="str">
        <f>BASE!E20</f>
        <v>Troca de Gerador</v>
      </c>
      <c r="F14" s="19" t="str">
        <f>BASE!F20</f>
        <v>Geral</v>
      </c>
      <c r="G14" s="21" t="str">
        <f>BASE!G20</f>
        <v>Day</v>
      </c>
      <c r="H14" s="20">
        <f>BASE!H20</f>
        <v>4.1666666666666664E-2</v>
      </c>
      <c r="I14" s="21" t="str">
        <f>BASE!I20</f>
        <v>-</v>
      </c>
      <c r="J14" s="21" t="str">
        <f>BASE!J20</f>
        <v>-</v>
      </c>
      <c r="K14" s="19" t="str">
        <f>BASE!K20</f>
        <v>Exclui Gerador</v>
      </c>
      <c r="L14" s="39">
        <f>BASE!L20</f>
        <v>4533.4080000000013</v>
      </c>
      <c r="M14" s="19" t="str">
        <f>BASE!M20</f>
        <v>não disponivel</v>
      </c>
    </row>
  </sheetData>
  <sheetProtection algorithmName="SHA-512" hashValue="GZiSEhYEgTXEsD4HDE9h1So52R/3uJgjWIf3h9OQeVUP9uDM4pnJu7gFYZQAO+4+jf8w2D0c6jD/QbAWMPCkBA==" saltValue="bNMd77IDTyGTcaNxBXH35Q==" spinCount="100000" sheet="1" selectLockedCells="1" selectUnlockedCells="1"/>
  <autoFilter ref="B8:M14" xr:uid="{00000000-0009-0000-0000-000004000000}"/>
  <printOptions horizontalCentered="1"/>
  <pageMargins left="0.11811023622047245" right="0.11811023622047245" top="0.98425196850393704" bottom="0.78740157480314965" header="0.19685039370078741" footer="0.31496062992125984"/>
  <pageSetup paperSize="9" scale="85" orientation="landscape" verticalDpi="0" r:id="rId1"/>
  <headerFooter>
    <oddHeader>&amp;L&amp;G&amp;C&amp;"-,Negrito"&amp;12HOSPITAL VERA CRUZ
PREÇOS PADRONIZADOS -PARTICULAR
&amp;K03+000CARDIOVASCULAR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M14"/>
  <sheetViews>
    <sheetView showGridLines="0" zoomScale="90" zoomScaleNormal="90" workbookViewId="0">
      <selection activeCell="H9" sqref="H9"/>
    </sheetView>
  </sheetViews>
  <sheetFormatPr defaultRowHeight="15" x14ac:dyDescent="0.25"/>
  <cols>
    <col min="2" max="2" width="11.7109375" customWidth="1"/>
    <col min="3" max="3" width="9" hidden="1" customWidth="1"/>
    <col min="4" max="4" width="18.7109375" customWidth="1"/>
    <col min="5" max="5" width="45.42578125" customWidth="1"/>
    <col min="6" max="6" width="8.5703125" bestFit="1" customWidth="1"/>
    <col min="7" max="7" width="6.140625" bestFit="1" customWidth="1"/>
    <col min="8" max="8" width="7.85546875" style="5" bestFit="1" customWidth="1"/>
    <col min="9" max="9" width="15.7109375" customWidth="1"/>
    <col min="10" max="10" width="22.7109375" customWidth="1"/>
    <col min="11" max="11" width="19.7109375" style="7" customWidth="1"/>
    <col min="12" max="13" width="21.140625" customWidth="1"/>
  </cols>
  <sheetData>
    <row r="1" spans="1:13" x14ac:dyDescent="0.25">
      <c r="E1" s="9"/>
      <c r="K1" s="4"/>
    </row>
    <row r="2" spans="1:13" ht="25.5" x14ac:dyDescent="0.35">
      <c r="A2" s="10"/>
      <c r="B2" s="11"/>
      <c r="C2" s="10"/>
      <c r="D2" s="10"/>
      <c r="E2" s="10"/>
      <c r="F2" s="10"/>
      <c r="G2" s="10"/>
      <c r="H2" s="10"/>
      <c r="I2" s="10"/>
      <c r="K2"/>
    </row>
    <row r="3" spans="1:13" x14ac:dyDescent="0.25">
      <c r="A3" s="10"/>
      <c r="B3" s="10"/>
      <c r="C3" s="10"/>
      <c r="D3" s="10"/>
      <c r="E3" s="10"/>
      <c r="F3" s="10"/>
      <c r="G3" s="10"/>
      <c r="H3" s="10"/>
      <c r="I3" s="10"/>
      <c r="K3"/>
    </row>
    <row r="4" spans="1:13" x14ac:dyDescent="0.25">
      <c r="A4" s="10"/>
      <c r="B4" s="10"/>
      <c r="C4" s="10"/>
      <c r="D4" s="10"/>
      <c r="E4" s="10"/>
      <c r="F4" s="10"/>
      <c r="G4" s="10"/>
      <c r="H4" s="10"/>
      <c r="I4" s="10"/>
      <c r="K4"/>
    </row>
    <row r="5" spans="1:13" ht="30" customHeight="1" x14ac:dyDescent="0.25">
      <c r="A5" s="10"/>
      <c r="B5" s="10"/>
      <c r="C5" s="10"/>
      <c r="D5" s="10"/>
      <c r="E5" s="10"/>
      <c r="F5" s="10"/>
      <c r="G5" s="10"/>
      <c r="H5" s="10"/>
      <c r="I5" s="10"/>
      <c r="K5"/>
    </row>
    <row r="6" spans="1:13" x14ac:dyDescent="0.25">
      <c r="E6" s="9"/>
      <c r="K6" s="4"/>
    </row>
    <row r="7" spans="1:13" s="1" customFormat="1" ht="42" customHeight="1" x14ac:dyDescent="0.2">
      <c r="B7" s="42" t="str">
        <f>BASE!B2</f>
        <v>Código</v>
      </c>
      <c r="C7" s="42" t="str">
        <f>BASE!C2</f>
        <v>Código AMB</v>
      </c>
      <c r="D7" s="42" t="str">
        <f>BASE!D2</f>
        <v>Especialidade</v>
      </c>
      <c r="E7" s="42" t="str">
        <f>BASE!E2</f>
        <v>Procedimento</v>
      </c>
      <c r="F7" s="42" t="str">
        <f>BASE!F2</f>
        <v>Tipo de Anestesia</v>
      </c>
      <c r="G7" s="42" t="str">
        <f>BASE!G2</f>
        <v>Diárias</v>
      </c>
      <c r="H7" s="42" t="str">
        <f>BASE!H2</f>
        <v>Tempo Sala</v>
      </c>
      <c r="I7" s="42" t="str">
        <f>BASE!I2</f>
        <v>Itens inclusos - OPME</v>
      </c>
      <c r="J7" s="42" t="str">
        <f>BASE!K2</f>
        <v>Itens exclusos</v>
      </c>
      <c r="K7" s="42" t="str">
        <f>BASE!L2</f>
        <v>Vera Cruz Hospital</v>
      </c>
      <c r="L7" s="42" t="str">
        <f>BASE!M2</f>
        <v>Vera Cruz Casa Saude</v>
      </c>
      <c r="M7" s="42" t="str">
        <f>BASE!N2</f>
        <v>Anatomo Patologico Multipat
(duuvida ligar no Multipat)</v>
      </c>
    </row>
    <row r="8" spans="1:13" ht="60" customHeight="1" x14ac:dyDescent="0.25">
      <c r="B8" s="17" t="str">
        <f>BASE!B9</f>
        <v>30212057 / 30213053</v>
      </c>
      <c r="C8" s="17">
        <f>BASE!C9</f>
        <v>41060059</v>
      </c>
      <c r="D8" s="17" t="str">
        <f>BASE!D9</f>
        <v>CABEÇA E PESCOÇO</v>
      </c>
      <c r="E8" s="17" t="str">
        <f>BASE!E9</f>
        <v>Esvaziamento Cervical / Tireoidectomia  Total</v>
      </c>
      <c r="F8" s="17" t="str">
        <f>BASE!F9</f>
        <v>Geral</v>
      </c>
      <c r="G8" s="17">
        <f>BASE!G9</f>
        <v>2</v>
      </c>
      <c r="H8" s="33">
        <f>BASE!H9</f>
        <v>0.16666666666666666</v>
      </c>
      <c r="I8" s="17" t="str">
        <f>BASE!I9</f>
        <v>01 Dreno Blake*</v>
      </c>
      <c r="J8" s="17" t="str">
        <f>BASE!K9</f>
        <v>Exclui OPME,  Monitorização, hemostático e biópsia por congelação</v>
      </c>
      <c r="K8" s="46">
        <f>BASE!L9</f>
        <v>11459.448000000002</v>
      </c>
      <c r="L8" s="46">
        <f>BASE!M9</f>
        <v>9167.5584000000017</v>
      </c>
      <c r="M8" s="46">
        <f>BASE!N9</f>
        <v>700</v>
      </c>
    </row>
    <row r="9" spans="1:13" ht="60" customHeight="1" x14ac:dyDescent="0.25">
      <c r="B9" s="17" t="str">
        <f>BASE!B10</f>
        <v>30206227 OU 30206219</v>
      </c>
      <c r="C9" s="17" t="str">
        <f>BASE!C10</f>
        <v>51060078 OU 51060086</v>
      </c>
      <c r="D9" s="17" t="str">
        <f>BASE!D10</f>
        <v>CABEÇA E PESCOÇO</v>
      </c>
      <c r="E9" s="17" t="str">
        <f>BASE!E10</f>
        <v>Microcirurgia com uso de laser para ressecção de lesões  ( Laser não incluso )</v>
      </c>
      <c r="F9" s="17" t="str">
        <f>BASE!F10</f>
        <v>Geral</v>
      </c>
      <c r="G9" s="17">
        <f>BASE!G10</f>
        <v>1</v>
      </c>
      <c r="H9" s="33">
        <f>BASE!H10</f>
        <v>0.125</v>
      </c>
      <c r="I9" s="17" t="str">
        <f>BASE!I10</f>
        <v>-</v>
      </c>
      <c r="J9" s="17" t="str">
        <f>BASE!K10</f>
        <v>Exclu laser e afins, OPME, hemostático e anatomo</v>
      </c>
      <c r="K9" s="46">
        <f>BASE!L10</f>
        <v>9385.2000000000007</v>
      </c>
      <c r="L9" s="46">
        <f>BASE!M10</f>
        <v>7508.1600000000008</v>
      </c>
      <c r="M9" s="46">
        <f>BASE!N10</f>
        <v>550</v>
      </c>
    </row>
    <row r="10" spans="1:13" ht="60" customHeight="1" x14ac:dyDescent="0.25">
      <c r="B10" s="17">
        <f>BASE!B11</f>
        <v>30212030</v>
      </c>
      <c r="C10" s="17">
        <f>BASE!C11</f>
        <v>41040082</v>
      </c>
      <c r="D10" s="17" t="str">
        <f>BASE!D11</f>
        <v>CABEÇA E PESCOÇO</v>
      </c>
      <c r="E10" s="17" t="str">
        <f>BASE!E11</f>
        <v>Parotidectomia com esvaziamento</v>
      </c>
      <c r="F10" s="17" t="str">
        <f>BASE!F11</f>
        <v>Geral</v>
      </c>
      <c r="G10" s="17">
        <f>BASE!G11</f>
        <v>2</v>
      </c>
      <c r="H10" s="33">
        <f>BASE!H11</f>
        <v>0.20833333333333334</v>
      </c>
      <c r="I10" s="17" t="str">
        <f>BASE!I11</f>
        <v>01 Dreno Blake*</v>
      </c>
      <c r="J10" s="17" t="str">
        <f>BASE!K11</f>
        <v>Exclui OPME,  Monitorização, hemostático e biópsia por congelação</v>
      </c>
      <c r="K10" s="46">
        <f>BASE!L11</f>
        <v>12592.800000000001</v>
      </c>
      <c r="L10" s="46">
        <f>BASE!M11</f>
        <v>10074.240000000002</v>
      </c>
      <c r="M10" s="46">
        <f>BASE!N11</f>
        <v>1450</v>
      </c>
    </row>
    <row r="11" spans="1:13" ht="60" customHeight="1" x14ac:dyDescent="0.25">
      <c r="B11" s="17">
        <f>BASE!B12</f>
        <v>30204062</v>
      </c>
      <c r="C11" s="17">
        <f>BASE!C12</f>
        <v>41040082</v>
      </c>
      <c r="D11" s="17" t="str">
        <f>BASE!D12</f>
        <v>CABEÇA E PESCOÇO</v>
      </c>
      <c r="E11" s="17" t="str">
        <f>BASE!E12</f>
        <v>Parotidectomia total com conservação do nervo facial</v>
      </c>
      <c r="F11" s="17" t="str">
        <f>BASE!F12</f>
        <v>Geral</v>
      </c>
      <c r="G11" s="17">
        <f>BASE!G12</f>
        <v>2</v>
      </c>
      <c r="H11" s="33">
        <f>BASE!H12</f>
        <v>0.125</v>
      </c>
      <c r="I11" s="17" t="str">
        <f>BASE!I12</f>
        <v>01 Dreno Blake*</v>
      </c>
      <c r="J11" s="17" t="str">
        <f>BASE!K12</f>
        <v>Exclui OPME,  Monitorização, hemostático e biópsia por congelação</v>
      </c>
      <c r="K11" s="46">
        <f>BASE!L12</f>
        <v>9948.3120000000017</v>
      </c>
      <c r="L11" s="46">
        <f>BASE!M12</f>
        <v>7958.6496000000016</v>
      </c>
      <c r="M11" s="46">
        <f>BASE!N12</f>
        <v>550</v>
      </c>
    </row>
    <row r="12" spans="1:13" ht="62.25" customHeight="1" x14ac:dyDescent="0.25">
      <c r="B12" s="17">
        <f>BASE!B13</f>
        <v>30204020</v>
      </c>
      <c r="C12" s="17">
        <f>BASE!C13</f>
        <v>41040031</v>
      </c>
      <c r="D12" s="17" t="str">
        <f>BASE!D13</f>
        <v>CABEÇA E PESCOÇO</v>
      </c>
      <c r="E12" s="17" t="str">
        <f>BASE!E13</f>
        <v>Ressecção de tumor de glândula sub-mandibular</v>
      </c>
      <c r="F12" s="17" t="str">
        <f>BASE!F13</f>
        <v>Geral</v>
      </c>
      <c r="G12" s="17">
        <f>BASE!G13</f>
        <v>1</v>
      </c>
      <c r="H12" s="33">
        <f>BASE!H13</f>
        <v>8.3333333333333329E-2</v>
      </c>
      <c r="I12" s="17" t="str">
        <f>BASE!I13</f>
        <v>01 Dreno Blake*</v>
      </c>
      <c r="J12" s="17" t="str">
        <f>BASE!K13</f>
        <v>Exclui OPME,  Monitorização, hemostático e biópsia por congelação</v>
      </c>
      <c r="K12" s="46">
        <f>BASE!L13</f>
        <v>9066.8160000000025</v>
      </c>
      <c r="L12" s="46">
        <f>BASE!M13</f>
        <v>7253.4528000000028</v>
      </c>
      <c r="M12" s="46">
        <f>BASE!N13</f>
        <v>550</v>
      </c>
    </row>
    <row r="13" spans="1:13" ht="62.25" customHeight="1" x14ac:dyDescent="0.25">
      <c r="B13" s="17">
        <f>BASE!B14</f>
        <v>30213053</v>
      </c>
      <c r="C13" s="17" t="str">
        <f>BASE!D55</f>
        <v>GINECOLOGIA</v>
      </c>
      <c r="D13" s="17" t="str">
        <f>BASE!D14</f>
        <v>CABEÇA E PESCOÇO</v>
      </c>
      <c r="E13" s="17" t="str">
        <f>BASE!E14</f>
        <v>Tireoidectomia Total</v>
      </c>
      <c r="F13" s="17" t="str">
        <f>BASE!F14</f>
        <v>Geral</v>
      </c>
      <c r="G13" s="17">
        <f>BASE!G14</f>
        <v>2</v>
      </c>
      <c r="H13" s="33">
        <f>BASE!H14</f>
        <v>0.125</v>
      </c>
      <c r="I13" s="17" t="str">
        <f>BASE!I14</f>
        <v>01 Dreno Blake*</v>
      </c>
      <c r="J13" s="17" t="str">
        <f>BASE!K14</f>
        <v>Exclui OPME,  Monitorização, hemostático e biópsia por congelação</v>
      </c>
      <c r="K13" s="46">
        <f>BASE!L14</f>
        <v>9948.3120000000017</v>
      </c>
      <c r="L13" s="46">
        <f>BASE!M14</f>
        <v>7958.6496000000016</v>
      </c>
      <c r="M13" s="46">
        <f>BASE!N14</f>
        <v>700</v>
      </c>
    </row>
    <row r="14" spans="1:13" x14ac:dyDescent="0.25">
      <c r="B14" s="12" t="s">
        <v>200</v>
      </c>
    </row>
  </sheetData>
  <sheetProtection algorithmName="SHA-512" hashValue="rgDZKeDHucwSJIGUsXW/q+QaaTLuDmRvR9FW/anZDNPUKnQaQ8oDvRkYVpCV/oz2w6vCQA1inA9m0R9XLgmc+Q==" saltValue="4v8pMvztR6CVVqOF6T3xdw==" spinCount="100000" sheet="1" objects="1" scenarios="1"/>
  <printOptions horizontalCentered="1"/>
  <pageMargins left="0.11811023622047245" right="0.11811023622047245" top="0.98425196850393704" bottom="0.78740157480314965" header="0.19685039370078741" footer="0.31496062992125984"/>
  <pageSetup paperSize="9" scale="85" orientation="landscape" verticalDpi="0" r:id="rId1"/>
  <headerFooter>
    <oddHeader>&amp;L&amp;G&amp;C&amp;"-,Negrito"&amp;12HOSPITAL VERA CRUZ
PREÇOS PADRONIZADOS -PARTICULAR
&amp;K03+000CIRURGIA CABEÇA E PESCOÇO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C6FC-EC88-4820-B6CE-F76FF45DB5A5}">
  <dimension ref="A1:N9"/>
  <sheetViews>
    <sheetView showGridLines="0" workbookViewId="0">
      <selection activeCell="P9" sqref="P9"/>
    </sheetView>
  </sheetViews>
  <sheetFormatPr defaultRowHeight="15" x14ac:dyDescent="0.25"/>
  <cols>
    <col min="3" max="3" width="9.140625" customWidth="1"/>
    <col min="4" max="4" width="15.85546875" customWidth="1"/>
    <col min="5" max="5" width="33.140625" style="9" customWidth="1"/>
    <col min="7" max="7" width="16.140625" customWidth="1"/>
    <col min="8" max="8" width="12.28515625" style="5" customWidth="1"/>
    <col min="9" max="9" width="27.140625" customWidth="1"/>
    <col min="10" max="11" width="20.7109375" customWidth="1"/>
    <col min="12" max="12" width="12.140625" customWidth="1"/>
    <col min="13" max="13" width="12.28515625" style="45" customWidth="1"/>
    <col min="14" max="14" width="13" customWidth="1"/>
  </cols>
  <sheetData>
    <row r="1" spans="1:14" x14ac:dyDescent="0.25">
      <c r="K1" s="4"/>
    </row>
    <row r="2" spans="1:14" ht="25.5" x14ac:dyDescent="0.35">
      <c r="A2" s="10"/>
      <c r="B2" s="11"/>
      <c r="C2" s="10"/>
      <c r="D2" s="10"/>
      <c r="E2" s="10"/>
      <c r="F2" s="10"/>
      <c r="G2" s="10"/>
      <c r="H2" s="10"/>
      <c r="I2" s="10"/>
    </row>
    <row r="3" spans="1:14" x14ac:dyDescent="0.25">
      <c r="A3" s="10"/>
      <c r="B3" s="10"/>
      <c r="C3" s="10"/>
      <c r="D3" s="10"/>
      <c r="E3" s="10"/>
      <c r="F3" s="10"/>
      <c r="G3" s="10"/>
      <c r="H3" s="10"/>
      <c r="I3" s="10"/>
    </row>
    <row r="4" spans="1:14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14" ht="30" customHeight="1" x14ac:dyDescent="0.25">
      <c r="A5" s="10"/>
      <c r="B5" s="10"/>
      <c r="C5" s="10"/>
      <c r="D5" s="10"/>
      <c r="E5" s="10"/>
      <c r="F5" s="10"/>
      <c r="G5" s="10"/>
      <c r="H5" s="10"/>
      <c r="I5" s="10"/>
    </row>
    <row r="6" spans="1:14" x14ac:dyDescent="0.25">
      <c r="E6"/>
      <c r="H6"/>
    </row>
    <row r="8" spans="1:14" s="1" customFormat="1" ht="39" customHeight="1" x14ac:dyDescent="0.2">
      <c r="B8" s="42" t="str">
        <f>BASE!B2</f>
        <v>Código</v>
      </c>
      <c r="C8" s="42" t="str">
        <f>BASE!C2</f>
        <v>Código AMB</v>
      </c>
      <c r="D8" s="42" t="str">
        <f>BASE!D2</f>
        <v>Especialidade</v>
      </c>
      <c r="E8" s="42" t="str">
        <f>BASE!E2</f>
        <v>Procedimento</v>
      </c>
      <c r="F8" s="42" t="str">
        <f>BASE!F2</f>
        <v>Tipo de Anestesia</v>
      </c>
      <c r="G8" s="42" t="str">
        <f>BASE!G2</f>
        <v>Diárias</v>
      </c>
      <c r="H8" s="42" t="str">
        <f>BASE!H2</f>
        <v>Tempo Sala</v>
      </c>
      <c r="I8" s="42" t="str">
        <f>BASE!I2</f>
        <v>Itens inclusos - OPME</v>
      </c>
      <c r="J8" s="42" t="str">
        <f>BASE!J2</f>
        <v>Fornecedor Homologado - itens inclusos</v>
      </c>
      <c r="K8" s="42" t="str">
        <f>BASE!K2</f>
        <v>Itens exclusos</v>
      </c>
      <c r="L8" s="42" t="str">
        <f>BASE!L2</f>
        <v>Vera Cruz Hospital</v>
      </c>
      <c r="M8" s="42" t="str">
        <f>BASE!M2</f>
        <v>Vera Cruz Casa Saude</v>
      </c>
      <c r="N8" s="42" t="s">
        <v>244</v>
      </c>
    </row>
    <row r="9" spans="1:14" s="14" customFormat="1" ht="63" customHeight="1" x14ac:dyDescent="0.25">
      <c r="B9" s="17">
        <v>30101123</v>
      </c>
      <c r="C9" s="17"/>
      <c r="D9" s="17" t="str">
        <f>BASE!D132</f>
        <v>DERMATOLOGIA</v>
      </c>
      <c r="E9" s="17" t="str">
        <f>BASE!E132</f>
        <v>Cirurgia micrografica de Mohs</v>
      </c>
      <c r="F9" s="17" t="str">
        <f>BASE!F132</f>
        <v>Sedação</v>
      </c>
      <c r="G9" s="17" t="str">
        <f>BASE!G132</f>
        <v>Day</v>
      </c>
      <c r="H9" s="20">
        <f>BASE!H132</f>
        <v>0.125</v>
      </c>
      <c r="I9" s="17" t="str">
        <f>BASE!I132</f>
        <v>-</v>
      </c>
      <c r="J9" s="17" t="str">
        <f>BASE!J132</f>
        <v>-</v>
      </c>
      <c r="K9" s="17" t="str">
        <f>BASE!K132</f>
        <v>Exclui OPME</v>
      </c>
      <c r="L9" s="47">
        <f>BASE!L132</f>
        <v>7590.0000000000009</v>
      </c>
      <c r="M9" s="47">
        <f>BASE!M132</f>
        <v>6072.0000000000009</v>
      </c>
      <c r="N9" s="47" t="str">
        <f>BASE!N132</f>
        <v>verificar</v>
      </c>
    </row>
  </sheetData>
  <sheetProtection algorithmName="SHA-512" hashValue="GcrpiR1aKnifY8t2z+GQN/qzlh66KKJItCt/mMaFsCGc9sbd9seBb+znwgs66FyOEgTjaZ7RQ7lLOiC3vKY4oA==" saltValue="i843Y92AWrCNpK4fgLzpGg==" spinCount="100000" sheet="1" selectLockedCells="1" selectUnlockedCells="1"/>
  <autoFilter ref="B8:M9" xr:uid="{00000000-0009-0000-0000-000004000000}"/>
  <printOptions horizontalCentered="1"/>
  <pageMargins left="0.11811023622047245" right="0.11811023622047245" top="0.98425196850393704" bottom="0.78740157480314965" header="0.19685039370078741" footer="0.31496062992125984"/>
  <pageSetup paperSize="9" scale="85" orientation="landscape" verticalDpi="0" r:id="rId1"/>
  <headerFooter>
    <oddHeader>&amp;L&amp;G&amp;C&amp;"-,Negrito"&amp;12HOSPITAL VERA CRUZ
PREÇOS PADRONIZADOS -PARTICULAR
&amp;K03+000CARDIOVASCULAR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N28"/>
  <sheetViews>
    <sheetView showGridLines="0" workbookViewId="0">
      <selection activeCell="F9" sqref="F9"/>
    </sheetView>
  </sheetViews>
  <sheetFormatPr defaultRowHeight="15" x14ac:dyDescent="0.25"/>
  <cols>
    <col min="2" max="2" width="10.85546875" customWidth="1"/>
    <col min="3" max="3" width="9.85546875" customWidth="1"/>
    <col min="4" max="4" width="9.5703125" customWidth="1"/>
    <col min="5" max="5" width="28.7109375" style="9" customWidth="1"/>
    <col min="6" max="6" width="8.7109375" bestFit="1" customWidth="1"/>
    <col min="7" max="7" width="8.28515625" bestFit="1" customWidth="1"/>
    <col min="8" max="8" width="7.85546875" style="5" bestFit="1" customWidth="1"/>
    <col min="9" max="9" width="20" bestFit="1" customWidth="1"/>
    <col min="10" max="10" width="20" customWidth="1"/>
    <col min="11" max="11" width="20.7109375" customWidth="1"/>
    <col min="12" max="12" width="12.5703125" style="4" bestFit="1" customWidth="1"/>
    <col min="13" max="13" width="14" bestFit="1" customWidth="1"/>
    <col min="14" max="14" width="23.5703125" customWidth="1"/>
  </cols>
  <sheetData>
    <row r="1" spans="1:14" x14ac:dyDescent="0.25">
      <c r="K1" s="4"/>
      <c r="L1"/>
    </row>
    <row r="2" spans="1:14" ht="25.5" x14ac:dyDescent="0.35">
      <c r="A2" s="10"/>
      <c r="B2" s="11"/>
      <c r="C2" s="10"/>
      <c r="D2" s="10"/>
      <c r="E2" s="10"/>
      <c r="F2" s="10"/>
      <c r="G2" s="10"/>
      <c r="H2" s="10"/>
      <c r="I2" s="10"/>
      <c r="L2"/>
    </row>
    <row r="3" spans="1:14" x14ac:dyDescent="0.25">
      <c r="A3" s="10"/>
      <c r="B3" s="10"/>
      <c r="C3" s="10"/>
      <c r="D3" s="10"/>
      <c r="E3" s="10"/>
      <c r="F3" s="10"/>
      <c r="G3" s="10"/>
      <c r="H3" s="10"/>
      <c r="I3" s="10"/>
      <c r="L3"/>
    </row>
    <row r="4" spans="1:14" x14ac:dyDescent="0.25">
      <c r="A4" s="10"/>
      <c r="B4" s="10"/>
      <c r="C4" s="10"/>
      <c r="D4" s="10"/>
      <c r="E4" s="10"/>
      <c r="F4" s="10"/>
      <c r="G4" s="10"/>
      <c r="H4" s="10"/>
      <c r="I4" s="10"/>
      <c r="L4"/>
    </row>
    <row r="5" spans="1:14" ht="30" customHeight="1" x14ac:dyDescent="0.25">
      <c r="A5" s="10"/>
      <c r="B5" s="10"/>
      <c r="C5" s="10"/>
      <c r="D5" s="10"/>
      <c r="E5" s="10"/>
      <c r="F5" s="10"/>
      <c r="G5" s="10"/>
      <c r="H5" s="10"/>
      <c r="I5" s="10"/>
      <c r="L5"/>
    </row>
    <row r="7" spans="1:14" s="1" customFormat="1" ht="42" customHeight="1" x14ac:dyDescent="0.2">
      <c r="B7" s="42" t="str">
        <f>BASE!B2</f>
        <v>Código</v>
      </c>
      <c r="C7" s="42" t="str">
        <f>BASE!C2</f>
        <v>Código AMB</v>
      </c>
      <c r="D7" s="42" t="str">
        <f>BASE!D2</f>
        <v>Especialidade</v>
      </c>
      <c r="E7" s="42" t="str">
        <f>BASE!E2</f>
        <v>Procedimento</v>
      </c>
      <c r="F7" s="42" t="str">
        <f>BASE!F2</f>
        <v>Tipo de Anestesia</v>
      </c>
      <c r="G7" s="42" t="str">
        <f>BASE!G2</f>
        <v>Diárias</v>
      </c>
      <c r="H7" s="42" t="str">
        <f>BASE!H2</f>
        <v>Tempo Sala</v>
      </c>
      <c r="I7" s="42" t="str">
        <f>BASE!I2</f>
        <v>Itens inclusos - OPME</v>
      </c>
      <c r="J7" s="42" t="str">
        <f>BASE!J2</f>
        <v>Fornecedor Homologado - itens inclusos</v>
      </c>
      <c r="K7" s="42" t="str">
        <f>BASE!K2</f>
        <v>Itens exclusos</v>
      </c>
      <c r="L7" s="42" t="str">
        <f>BASE!L2</f>
        <v>Vera Cruz Hospital</v>
      </c>
      <c r="M7" s="42" t="str">
        <f>BASE!M2</f>
        <v>Vera Cruz Casa Saude</v>
      </c>
      <c r="N7" s="42" t="str">
        <f>BASE!N2</f>
        <v>Anatomo Patologico Multipat
(duuvida ligar no Multipat)</v>
      </c>
    </row>
    <row r="8" spans="1:14" ht="50.1" customHeight="1" x14ac:dyDescent="0.25">
      <c r="B8" s="17">
        <f>BASE!B21</f>
        <v>31003079</v>
      </c>
      <c r="C8" s="17">
        <f>BASE!C21</f>
        <v>43030025</v>
      </c>
      <c r="D8" s="17" t="str">
        <f>BASE!D21</f>
        <v>CIRURGIA GERAL</v>
      </c>
      <c r="E8" s="17" t="str">
        <f>BASE!E21</f>
        <v>Apendicectomia (Convencional - Sem Complicação)</v>
      </c>
      <c r="F8" s="17" t="str">
        <f>BASE!F21</f>
        <v>Qualquer Tipo</v>
      </c>
      <c r="G8" s="17">
        <f>BASE!G21</f>
        <v>2</v>
      </c>
      <c r="H8" s="33">
        <f>BASE!H21</f>
        <v>8.3333333333333329E-2</v>
      </c>
      <c r="I8" s="17" t="str">
        <f>BASE!I21</f>
        <v>-</v>
      </c>
      <c r="J8" s="17" t="str">
        <f>BASE!J21</f>
        <v>-</v>
      </c>
      <c r="K8" s="17" t="str">
        <f>BASE!K21</f>
        <v>Exclui OPME e Anatomo</v>
      </c>
      <c r="L8" s="47">
        <f>BASE!L21</f>
        <v>6800.112000000001</v>
      </c>
      <c r="M8" s="47">
        <f>BASE!M21</f>
        <v>5440.0896000000012</v>
      </c>
      <c r="N8" s="47">
        <f>BASE!N21</f>
        <v>550</v>
      </c>
    </row>
    <row r="9" spans="1:14" ht="50.1" customHeight="1" x14ac:dyDescent="0.25">
      <c r="B9" s="17">
        <f>BASE!B22</f>
        <v>31003583</v>
      </c>
      <c r="C9" s="17" t="str">
        <f>BASE!C22</f>
        <v>-</v>
      </c>
      <c r="D9" s="17" t="str">
        <f>BASE!D22</f>
        <v>CIRURGIA GERAL</v>
      </c>
      <c r="E9" s="17" t="str">
        <f>BASE!E22</f>
        <v>Apendicectomia por videolaparoscopia</v>
      </c>
      <c r="F9" s="17" t="str">
        <f>BASE!F22</f>
        <v>Qualquer Tipo</v>
      </c>
      <c r="G9" s="17">
        <f>BASE!G22</f>
        <v>1</v>
      </c>
      <c r="H9" s="33">
        <f>BASE!H22</f>
        <v>8.3333333333333329E-2</v>
      </c>
      <c r="I9" s="17" t="str">
        <f>BASE!I22</f>
        <v>1 endopouch; 1 trocater 1 tesoura permanente</v>
      </c>
      <c r="J9" s="17" t="str">
        <f>BASE!J22</f>
        <v>Johnson OU Medtronik</v>
      </c>
      <c r="K9" s="17" t="str">
        <f>BASE!K22</f>
        <v>Exclui demais OPMEs e anatomo</v>
      </c>
      <c r="L9" s="47">
        <f>BASE!L22</f>
        <v>9444.6</v>
      </c>
      <c r="M9" s="47">
        <f>BASE!M22</f>
        <v>7555.68</v>
      </c>
      <c r="N9" s="47">
        <f>BASE!N22</f>
        <v>550</v>
      </c>
    </row>
    <row r="10" spans="1:14" ht="50.1" customHeight="1" x14ac:dyDescent="0.25">
      <c r="B10" s="17">
        <f>BASE!B23</f>
        <v>31009042</v>
      </c>
      <c r="C10" s="17">
        <f>BASE!C23</f>
        <v>43080022</v>
      </c>
      <c r="D10" s="17" t="str">
        <f>BASE!D23</f>
        <v>CIRURGIA GERAL</v>
      </c>
      <c r="E10" s="17" t="str">
        <f>BASE!E23</f>
        <v>Cisto Sacro-Cocígeo – Tratamento Cirúrgico</v>
      </c>
      <c r="F10" s="17" t="str">
        <f>BASE!F23</f>
        <v>Local / Sedação</v>
      </c>
      <c r="G10" s="17" t="str">
        <f>BASE!G23</f>
        <v>Day</v>
      </c>
      <c r="H10" s="33">
        <f>BASE!H23</f>
        <v>8.3333333333333329E-2</v>
      </c>
      <c r="I10" s="17" t="str">
        <f>BASE!I23</f>
        <v>-</v>
      </c>
      <c r="J10" s="17" t="str">
        <f>BASE!J23</f>
        <v>-</v>
      </c>
      <c r="K10" s="17" t="str">
        <f>BASE!K23</f>
        <v>Exclui OPME</v>
      </c>
      <c r="L10" s="47">
        <f>BASE!L23</f>
        <v>4684.5216000000009</v>
      </c>
      <c r="M10" s="47">
        <f>BASE!M23</f>
        <v>3747.6172800000008</v>
      </c>
      <c r="N10" s="47">
        <f>BASE!N23</f>
        <v>390</v>
      </c>
    </row>
    <row r="11" spans="1:14" ht="50.1" customHeight="1" x14ac:dyDescent="0.25">
      <c r="B11" s="17">
        <f>BASE!B24</f>
        <v>31005497</v>
      </c>
      <c r="C11" s="17" t="str">
        <f>BASE!C24</f>
        <v>-</v>
      </c>
      <c r="D11" s="17" t="str">
        <f>BASE!D24</f>
        <v>CIRURGIA GERAL</v>
      </c>
      <c r="E11" s="17" t="str">
        <f>BASE!E24</f>
        <v>Colecistectomia  sem  Colangiografia por videolaparoscopia</v>
      </c>
      <c r="F11" s="17" t="str">
        <f>BASE!F24</f>
        <v>Qualquer Tipo</v>
      </c>
      <c r="G11" s="17">
        <f>BASE!G24</f>
        <v>1</v>
      </c>
      <c r="H11" s="33">
        <f>BASE!H24</f>
        <v>8.3333333333333329E-2</v>
      </c>
      <c r="I11" s="17" t="str">
        <f>BASE!I24</f>
        <v>1 trocater + 1 tesoura permanente</v>
      </c>
      <c r="J11" s="17" t="str">
        <f>BASE!J24</f>
        <v>Johnson OU Medtronik</v>
      </c>
      <c r="K11" s="17" t="str">
        <f>BASE!K24</f>
        <v>Exclui demais OPMEs e anatomo</v>
      </c>
      <c r="L11" s="47">
        <f>BASE!L24</f>
        <v>9444.6</v>
      </c>
      <c r="M11" s="47">
        <f>BASE!M24</f>
        <v>7555.68</v>
      </c>
      <c r="N11" s="47">
        <f>BASE!N24</f>
        <v>550</v>
      </c>
    </row>
    <row r="12" spans="1:14" ht="50.1" customHeight="1" x14ac:dyDescent="0.25">
      <c r="B12" s="17">
        <f>BASE!B25</f>
        <v>31005470</v>
      </c>
      <c r="C12" s="17" t="str">
        <f>BASE!C25</f>
        <v>-</v>
      </c>
      <c r="D12" s="17" t="str">
        <f>BASE!D25</f>
        <v>CIRURGIA GERAL</v>
      </c>
      <c r="E12" s="17" t="str">
        <f>BASE!E25</f>
        <v>Colecistectomia com Colangiografia por videolaparoscopia</v>
      </c>
      <c r="F12" s="17" t="str">
        <f>BASE!F25</f>
        <v>Qualquer Tipo</v>
      </c>
      <c r="G12" s="17">
        <f>BASE!G25</f>
        <v>1</v>
      </c>
      <c r="H12" s="33">
        <f>BASE!H25</f>
        <v>8.3333333333333329E-2</v>
      </c>
      <c r="I12" s="17" t="str">
        <f>BASE!I25</f>
        <v>1 trocater + 1 tesoura permanente</v>
      </c>
      <c r="J12" s="17" t="str">
        <f>BASE!J25</f>
        <v>Johnson OU Medtronik</v>
      </c>
      <c r="K12" s="17" t="str">
        <f>BASE!K25</f>
        <v>Exclui demais OPMEs e anatomo</v>
      </c>
      <c r="L12" s="47">
        <f>BASE!L25</f>
        <v>9444.6</v>
      </c>
      <c r="M12" s="47">
        <f>BASE!M25</f>
        <v>7555.68</v>
      </c>
      <c r="N12" s="47">
        <f>BASE!N25</f>
        <v>550</v>
      </c>
    </row>
    <row r="13" spans="1:14" ht="55.5" customHeight="1" x14ac:dyDescent="0.25">
      <c r="B13" s="17">
        <f>BASE!B26</f>
        <v>31003168</v>
      </c>
      <c r="C13" s="17">
        <f>BASE!C26</f>
        <v>43030050</v>
      </c>
      <c r="D13" s="17" t="str">
        <f>BASE!D26</f>
        <v>CIRURGIA GERAL</v>
      </c>
      <c r="E13" s="17" t="str">
        <f>BASE!E26</f>
        <v>Colectomia parcial COM colostomia (convencional)</v>
      </c>
      <c r="F13" s="17" t="str">
        <f>BASE!F26</f>
        <v>Qualquer Tipo</v>
      </c>
      <c r="G13" s="17" t="str">
        <f>BASE!G26</f>
        <v>4 Apto + 1 UTI</v>
      </c>
      <c r="H13" s="33">
        <f>BASE!H26</f>
        <v>0.16666666666666666</v>
      </c>
      <c r="I13" s="17" t="str">
        <f>BASE!I26</f>
        <v>antibiótico terapia profilática, 01 plantão médico UTI</v>
      </c>
      <c r="J13" s="17" t="str">
        <f>BASE!J26</f>
        <v>-</v>
      </c>
      <c r="K13" s="17" t="str">
        <f>BASE!K26</f>
        <v>Exclui Nutrição parenteral, anatomo e OPME</v>
      </c>
      <c r="L13" s="47">
        <f>BASE!L26</f>
        <v>28963.440000000002</v>
      </c>
      <c r="M13" s="47">
        <f>BASE!M26</f>
        <v>23170.752000000004</v>
      </c>
      <c r="N13" s="47" t="str">
        <f>BASE!N26</f>
        <v>R$ 700,00 (não tumoral)
R$ 1.450,00 (tumoral)</v>
      </c>
    </row>
    <row r="14" spans="1:14" ht="70.5" customHeight="1" x14ac:dyDescent="0.25">
      <c r="B14" s="17">
        <f>BASE!B27</f>
        <v>31003176</v>
      </c>
      <c r="C14" s="17">
        <f>BASE!C27</f>
        <v>43030050</v>
      </c>
      <c r="D14" s="17" t="str">
        <f>BASE!D27</f>
        <v>CIRURGIA GERAL</v>
      </c>
      <c r="E14" s="17" t="str">
        <f>BASE!E27</f>
        <v>Colectomia parcial sem colostomia (convencional)</v>
      </c>
      <c r="F14" s="17" t="str">
        <f>BASE!F27</f>
        <v>Qualquer Tipo</v>
      </c>
      <c r="G14" s="17" t="str">
        <f>BASE!G27</f>
        <v>4 Apto + 1 UTI</v>
      </c>
      <c r="H14" s="33">
        <f>BASE!H27</f>
        <v>0.16666666666666666</v>
      </c>
      <c r="I14" s="17" t="str">
        <f>BASE!I27</f>
        <v>antibiótico terapia profilática, 01 plantão médico UTI</v>
      </c>
      <c r="J14" s="17" t="str">
        <f>BASE!J27</f>
        <v>-</v>
      </c>
      <c r="K14" s="17" t="str">
        <f>BASE!K27</f>
        <v>Exclui Nutrição parenteral, anatomo e OPME</v>
      </c>
      <c r="L14" s="47">
        <f>BASE!L27</f>
        <v>28963.440000000002</v>
      </c>
      <c r="M14" s="47">
        <f>BASE!M27</f>
        <v>23170.752000000004</v>
      </c>
      <c r="N14" s="47" t="str">
        <f>BASE!N27</f>
        <v>R$ 700,00 (não tumoral)
R$ 1.450,00 (tumoral)</v>
      </c>
    </row>
    <row r="15" spans="1:14" ht="50.1" customHeight="1" x14ac:dyDescent="0.25">
      <c r="B15" s="17">
        <f>BASE!B28</f>
        <v>31003176</v>
      </c>
      <c r="C15" s="17">
        <f>BASE!C28</f>
        <v>43030050</v>
      </c>
      <c r="D15" s="17" t="str">
        <f>BASE!D28</f>
        <v>CIRURGIA GERAL</v>
      </c>
      <c r="E15" s="17" t="str">
        <f>BASE!E28</f>
        <v>Colectomia parcial sem colostomia (convencional)</v>
      </c>
      <c r="F15" s="17" t="str">
        <f>BASE!F28</f>
        <v>Qualquer Tipo</v>
      </c>
      <c r="G15" s="17" t="str">
        <f>BASE!G28</f>
        <v xml:space="preserve">4 Apto </v>
      </c>
      <c r="H15" s="33">
        <f>BASE!H28</f>
        <v>0.16666666666666666</v>
      </c>
      <c r="I15" s="17" t="str">
        <f>BASE!I28</f>
        <v>antibiótico terapia profilática</v>
      </c>
      <c r="J15" s="17" t="str">
        <f>BASE!J28</f>
        <v>-</v>
      </c>
      <c r="K15" s="17" t="str">
        <f>BASE!K28</f>
        <v>Exclui Nutrição parenteral, anatomo e OPME</v>
      </c>
      <c r="L15" s="47">
        <f>BASE!L28</f>
        <v>21407.760000000006</v>
      </c>
      <c r="M15" s="47">
        <f>BASE!M28</f>
        <v>17126.208000000006</v>
      </c>
      <c r="N15" s="47" t="str">
        <f>BASE!N28</f>
        <v>R$ 700,00 (não tumoral)
R$ 1.450,00 (tumoral)</v>
      </c>
    </row>
    <row r="16" spans="1:14" ht="64.5" customHeight="1" x14ac:dyDescent="0.25">
      <c r="B16" s="17">
        <f>BASE!B29</f>
        <v>31003613</v>
      </c>
      <c r="C16" s="17" t="str">
        <f>BASE!C29</f>
        <v>-</v>
      </c>
      <c r="D16" s="17" t="str">
        <f>BASE!D29</f>
        <v>CIRURGIA GERAL</v>
      </c>
      <c r="E16" s="17" t="str">
        <f>BASE!E29</f>
        <v>Colectomia parcial COM colostomia por videolaparoscopia</v>
      </c>
      <c r="F16" s="17" t="str">
        <f>BASE!F29</f>
        <v>Qualquer Tipo</v>
      </c>
      <c r="G16" s="17" t="str">
        <f>BASE!G29</f>
        <v>3 Apto + 1 UTI</v>
      </c>
      <c r="H16" s="33">
        <f>BASE!H29</f>
        <v>0.125</v>
      </c>
      <c r="I16" s="17" t="str">
        <f>BASE!I29</f>
        <v>antibiótico terapia profilática, 01 plantão médico UTI</v>
      </c>
      <c r="J16" s="17" t="str">
        <f>BASE!J29</f>
        <v>-</v>
      </c>
      <c r="K16" s="17" t="str">
        <f>BASE!K29</f>
        <v>Exclui Nutrição parenteral, anatomo e OPME</v>
      </c>
      <c r="L16" s="47">
        <f>BASE!L29</f>
        <v>23926.320000000003</v>
      </c>
      <c r="M16" s="47">
        <f>BASE!M29</f>
        <v>19141.056000000004</v>
      </c>
      <c r="N16" s="47" t="str">
        <f>BASE!N29</f>
        <v>R$ 700,00 (não tumoral)
R$ 1.450,00 (tumoral)</v>
      </c>
    </row>
    <row r="17" spans="2:14" ht="64.5" customHeight="1" x14ac:dyDescent="0.25">
      <c r="B17" s="17">
        <f>BASE!B30</f>
        <v>31003621</v>
      </c>
      <c r="C17" s="17" t="str">
        <f>BASE!C30</f>
        <v>-</v>
      </c>
      <c r="D17" s="17" t="str">
        <f>BASE!D30</f>
        <v>CIRURGIA GERAL</v>
      </c>
      <c r="E17" s="17" t="str">
        <f>BASE!E30</f>
        <v>Colectomia parcial sem colostomia por videolaparoscopia</v>
      </c>
      <c r="F17" s="17" t="str">
        <f>BASE!F30</f>
        <v>Qualquer Tipo</v>
      </c>
      <c r="G17" s="17" t="str">
        <f>BASE!G30</f>
        <v>3 Apto + 1 UTI</v>
      </c>
      <c r="H17" s="33">
        <f>BASE!H30</f>
        <v>0.125</v>
      </c>
      <c r="I17" s="17" t="str">
        <f>BASE!I30</f>
        <v>antibiótico terapia profilática, 01 plantão médico UTI</v>
      </c>
      <c r="J17" s="17" t="str">
        <f>BASE!J30</f>
        <v>-</v>
      </c>
      <c r="K17" s="17" t="str">
        <f>BASE!K30</f>
        <v>Exclui Nutrição parenteral, anatomo e OPME</v>
      </c>
      <c r="L17" s="47">
        <f>BASE!L30</f>
        <v>23926.320000000003</v>
      </c>
      <c r="M17" s="47">
        <f>BASE!M30</f>
        <v>19141.056000000004</v>
      </c>
      <c r="N17" s="47" t="str">
        <f>BASE!N30</f>
        <v>R$ 700,00 (não tumoral)
R$ 1.450,00 (tumoral)</v>
      </c>
    </row>
    <row r="18" spans="2:14" ht="64.5" customHeight="1" x14ac:dyDescent="0.25">
      <c r="B18" s="17">
        <f>BASE!B31</f>
        <v>31003621</v>
      </c>
      <c r="C18" s="17" t="str">
        <f>BASE!C31</f>
        <v>-</v>
      </c>
      <c r="D18" s="17" t="str">
        <f>BASE!D31</f>
        <v>CIRURGIA GERAL</v>
      </c>
      <c r="E18" s="17" t="str">
        <f>BASE!E31</f>
        <v>Colectomia parcial sem colostomia por videolaparoscopia</v>
      </c>
      <c r="F18" s="17" t="str">
        <f>BASE!F31</f>
        <v>Qualquer Tipo</v>
      </c>
      <c r="G18" s="17" t="str">
        <f>BASE!G31</f>
        <v xml:space="preserve">3 Apto </v>
      </c>
      <c r="H18" s="33">
        <f>BASE!H31</f>
        <v>0.125</v>
      </c>
      <c r="I18" s="17" t="str">
        <f>BASE!I31</f>
        <v>antibiótico terapia profilática</v>
      </c>
      <c r="J18" s="17" t="str">
        <f>BASE!J31</f>
        <v>-</v>
      </c>
      <c r="K18" s="17" t="str">
        <f>BASE!K31</f>
        <v>Exclui Nutrição parenteral, anatomo e OPME</v>
      </c>
      <c r="L18" s="47">
        <f>BASE!L31</f>
        <v>18889.2</v>
      </c>
      <c r="M18" s="47">
        <f>BASE!M31</f>
        <v>15111.36</v>
      </c>
      <c r="N18" s="47" t="str">
        <f>BASE!N31</f>
        <v>R$ 700,00 (não tumoral)
R$ 1.450,00 (tumoral)</v>
      </c>
    </row>
    <row r="19" spans="2:14" ht="43.5" customHeight="1" x14ac:dyDescent="0.25">
      <c r="B19" s="17">
        <f>BASE!B32</f>
        <v>31004105</v>
      </c>
      <c r="C19" s="17">
        <f>BASE!C32</f>
        <v>43040098</v>
      </c>
      <c r="D19" s="17" t="str">
        <f>BASE!D32</f>
        <v>CIRURGIA GERAL</v>
      </c>
      <c r="E19" s="17" t="str">
        <f>BASE!E32</f>
        <v>Fissurectomia com ou sem esfincterotomia</v>
      </c>
      <c r="F19" s="17" t="str">
        <f>BASE!F32</f>
        <v>Sedação /  Raqui</v>
      </c>
      <c r="G19" s="17" t="str">
        <f>BASE!G32</f>
        <v>Day</v>
      </c>
      <c r="H19" s="33">
        <f>BASE!H32</f>
        <v>6.25E-2</v>
      </c>
      <c r="I19" s="17" t="str">
        <f>BASE!I32</f>
        <v>-</v>
      </c>
      <c r="J19" s="17" t="str">
        <f>BASE!J32</f>
        <v>-</v>
      </c>
      <c r="K19" s="17" t="str">
        <f>BASE!K32</f>
        <v>Exlui OPME</v>
      </c>
      <c r="L19" s="47">
        <f>BASE!L32</f>
        <v>4911.1920000000009</v>
      </c>
      <c r="M19" s="47">
        <f>BASE!M32</f>
        <v>3928.9536000000007</v>
      </c>
      <c r="N19" s="47">
        <f>BASE!N32</f>
        <v>550</v>
      </c>
    </row>
    <row r="20" spans="2:14" ht="25.5" x14ac:dyDescent="0.25">
      <c r="B20" s="17">
        <f>BASE!B33</f>
        <v>31004148</v>
      </c>
      <c r="C20" s="17">
        <f>BASE!C33</f>
        <v>43040101</v>
      </c>
      <c r="D20" s="17" t="str">
        <f>BASE!D33</f>
        <v>CIRURGIA GERAL</v>
      </c>
      <c r="E20" s="17" t="str">
        <f>BASE!E33</f>
        <v>Fistulectomia anal</v>
      </c>
      <c r="F20" s="17" t="str">
        <f>BASE!F33</f>
        <v>Sedação /  Raqui</v>
      </c>
      <c r="G20" s="17" t="str">
        <f>BASE!G33</f>
        <v>Day</v>
      </c>
      <c r="H20" s="33">
        <f>BASE!H33</f>
        <v>6.25E-2</v>
      </c>
      <c r="I20" s="17" t="str">
        <f>BASE!I33</f>
        <v>-</v>
      </c>
      <c r="J20" s="17" t="str">
        <f>BASE!J33</f>
        <v>-</v>
      </c>
      <c r="K20" s="17" t="str">
        <f>BASE!K33</f>
        <v>Exlui OPME</v>
      </c>
      <c r="L20" s="47">
        <f>BASE!L33</f>
        <v>4911.1920000000009</v>
      </c>
      <c r="M20" s="47">
        <f>BASE!M33</f>
        <v>3928.9536000000007</v>
      </c>
      <c r="N20" s="47">
        <f>BASE!N33</f>
        <v>550</v>
      </c>
    </row>
    <row r="21" spans="2:14" ht="33.75" customHeight="1" x14ac:dyDescent="0.25">
      <c r="B21" s="17">
        <f>BASE!B34</f>
        <v>31004202</v>
      </c>
      <c r="C21" s="17">
        <f>BASE!C34</f>
        <v>43040144</v>
      </c>
      <c r="D21" s="17" t="str">
        <f>BASE!D34</f>
        <v>CIRURGIA GERAL</v>
      </c>
      <c r="E21" s="17" t="str">
        <f>BASE!E34</f>
        <v>Hemorroidectomia aberta ou fechada, com ou sem esfincterotomia</v>
      </c>
      <c r="F21" s="17" t="str">
        <f>BASE!F34</f>
        <v>Qualquer Tipo</v>
      </c>
      <c r="G21" s="17">
        <f>BASE!G34</f>
        <v>1</v>
      </c>
      <c r="H21" s="33">
        <f>BASE!H34</f>
        <v>8.3333333333333329E-2</v>
      </c>
      <c r="I21" s="17" t="str">
        <f>BASE!I34</f>
        <v>-</v>
      </c>
      <c r="J21" s="17" t="str">
        <f>BASE!J34</f>
        <v>-</v>
      </c>
      <c r="K21" s="17" t="str">
        <f>BASE!K34</f>
        <v>Exclui OPME e Anatomo</v>
      </c>
      <c r="L21" s="47">
        <f>BASE!L34</f>
        <v>5288.9760000000015</v>
      </c>
      <c r="M21" s="47">
        <f>BASE!M34</f>
        <v>4231.180800000001</v>
      </c>
      <c r="N21" s="47">
        <f>BASE!N34</f>
        <v>550</v>
      </c>
    </row>
    <row r="22" spans="2:14" ht="63.75" x14ac:dyDescent="0.25">
      <c r="B22" s="17">
        <f>BASE!B35</f>
        <v>31004202</v>
      </c>
      <c r="C22" s="17">
        <f>BASE!C35</f>
        <v>43040144</v>
      </c>
      <c r="D22" s="17" t="str">
        <f>BASE!D35</f>
        <v>CIRURGIA GERAL</v>
      </c>
      <c r="E22" s="17" t="str">
        <f>BASE!E35</f>
        <v>Hemorroidectomia aberta ou fechada, com ou sem esfincterotomia (com grampeador ou dispositivo de desarterialização)</v>
      </c>
      <c r="F22" s="17" t="str">
        <f>BASE!F35</f>
        <v>Qualquer Tipo</v>
      </c>
      <c r="G22" s="17">
        <f>BASE!G35</f>
        <v>1</v>
      </c>
      <c r="H22" s="33">
        <f>BASE!H35</f>
        <v>8.3333333333333329E-2</v>
      </c>
      <c r="I22" s="17" t="str">
        <f>BASE!I35</f>
        <v>01 Grampeador PPH ou 01 dispositivo THD</v>
      </c>
      <c r="J22" s="17" t="str">
        <f>BASE!J35</f>
        <v>PPH: Johnson OU Medtronik  /  THD: Siltace</v>
      </c>
      <c r="K22" s="17" t="str">
        <f>BASE!K35</f>
        <v>Exclui demais OPMEs e anatomo</v>
      </c>
      <c r="L22" s="47">
        <f>BASE!L35</f>
        <v>8814.9600000000009</v>
      </c>
      <c r="M22" s="47">
        <f>BASE!M35</f>
        <v>7051.9680000000008</v>
      </c>
      <c r="N22" s="47">
        <f>BASE!N35</f>
        <v>550</v>
      </c>
    </row>
    <row r="23" spans="2:14" ht="25.5" x14ac:dyDescent="0.25">
      <c r="B23" s="17">
        <f>BASE!B36</f>
        <v>31009115</v>
      </c>
      <c r="C23" s="17">
        <f>BASE!C36</f>
        <v>43080120</v>
      </c>
      <c r="D23" s="17" t="str">
        <f>BASE!D36</f>
        <v>CIRURGIA GERAL</v>
      </c>
      <c r="E23" s="17" t="str">
        <f>BASE!E36</f>
        <v>Herniorrafia Inguinal - unilateral</v>
      </c>
      <c r="F23" s="17" t="str">
        <f>BASE!F36</f>
        <v>Qualquer Tipo</v>
      </c>
      <c r="G23" s="17">
        <f>BASE!G36</f>
        <v>1</v>
      </c>
      <c r="H23" s="33">
        <f>BASE!H36</f>
        <v>8.3333333333333329E-2</v>
      </c>
      <c r="I23" s="17" t="str">
        <f>BASE!I36</f>
        <v xml:space="preserve">01 tela de prolene 15 x 15 </v>
      </c>
      <c r="J23" s="17" t="str">
        <f>BASE!J36</f>
        <v>Tela Estoque</v>
      </c>
      <c r="K23" s="17" t="str">
        <f>BASE!K36</f>
        <v>Exclui demais OPMEs e anatomo</v>
      </c>
      <c r="L23" s="47">
        <f>BASE!L36</f>
        <v>5414.9040000000005</v>
      </c>
      <c r="M23" s="47">
        <f>BASE!M36</f>
        <v>4331.9232000000002</v>
      </c>
      <c r="N23" s="47">
        <f>BASE!N36</f>
        <v>550</v>
      </c>
    </row>
    <row r="24" spans="2:14" ht="51" x14ac:dyDescent="0.25">
      <c r="B24" s="17">
        <f>BASE!B37</f>
        <v>31009336</v>
      </c>
      <c r="C24" s="17" t="str">
        <f>BASE!C37</f>
        <v>-</v>
      </c>
      <c r="D24" s="17" t="str">
        <f>BASE!D37</f>
        <v>CIRURGIA GERAL</v>
      </c>
      <c r="E24" s="17" t="str">
        <f>BASE!E37</f>
        <v>Herniorrafia inguinal - unilateral por videolaparoscopia</v>
      </c>
      <c r="F24" s="17" t="str">
        <f>BASE!F37</f>
        <v>Qualquer Tipo</v>
      </c>
      <c r="G24" s="17">
        <f>BASE!G37</f>
        <v>1</v>
      </c>
      <c r="H24" s="33">
        <f>BASE!H37</f>
        <v>8.3333333333333329E-2</v>
      </c>
      <c r="I24" s="17" t="str">
        <f>BASE!I37</f>
        <v>01 trocater, 01 tela Prolene 15x15, , 01 grampeador Hernia, tesoura permanente</v>
      </c>
      <c r="J24" s="17" t="str">
        <f>BASE!J37</f>
        <v>Johnson OU Medtronik  / Tela Estoque</v>
      </c>
      <c r="K24" s="17" t="str">
        <f>BASE!K37</f>
        <v>Exclui demais OPMEs e anatomo</v>
      </c>
      <c r="L24" s="47">
        <f>BASE!L37</f>
        <v>10703.880000000003</v>
      </c>
      <c r="M24" s="47">
        <f>BASE!M37</f>
        <v>8563.104000000003</v>
      </c>
      <c r="N24" s="47">
        <f>BASE!N37</f>
        <v>550</v>
      </c>
    </row>
    <row r="25" spans="2:14" ht="25.5" x14ac:dyDescent="0.25">
      <c r="B25" s="17">
        <f>BASE!B38</f>
        <v>31009123</v>
      </c>
      <c r="C25" s="17">
        <f>BASE!C38</f>
        <v>53070097</v>
      </c>
      <c r="D25" s="17" t="str">
        <f>BASE!D38</f>
        <v>CIRURGIA GERAL</v>
      </c>
      <c r="E25" s="17" t="str">
        <f>BASE!E38</f>
        <v>Herniorrafia Inguinal No Rn Ou Lactente</v>
      </c>
      <c r="F25" s="17" t="str">
        <f>BASE!F38</f>
        <v>Qualquer Tipo</v>
      </c>
      <c r="G25" s="17">
        <f>BASE!G38</f>
        <v>1</v>
      </c>
      <c r="H25" s="33">
        <f>BASE!H38</f>
        <v>8.3333333333333329E-2</v>
      </c>
      <c r="I25" s="17" t="str">
        <f>BASE!I38</f>
        <v xml:space="preserve">01 tela de prolene 15 x 15 </v>
      </c>
      <c r="J25" s="17" t="str">
        <f>BASE!J38</f>
        <v>Tela Estoque</v>
      </c>
      <c r="K25" s="17" t="str">
        <f>BASE!K38</f>
        <v>Exclui demais OPMEs e anatomo</v>
      </c>
      <c r="L25" s="47">
        <f>BASE!L38</f>
        <v>5414.9040000000005</v>
      </c>
      <c r="M25" s="47">
        <f>BASE!M38</f>
        <v>4331.9232000000002</v>
      </c>
      <c r="N25" s="47">
        <f>BASE!N38</f>
        <v>550</v>
      </c>
    </row>
    <row r="26" spans="2:14" ht="25.5" x14ac:dyDescent="0.25">
      <c r="B26" s="17">
        <f>BASE!B39</f>
        <v>31009166</v>
      </c>
      <c r="C26" s="17">
        <f>BASE!C39</f>
        <v>43080162</v>
      </c>
      <c r="D26" s="17" t="str">
        <f>BASE!D39</f>
        <v>CIRURGIA GERAL</v>
      </c>
      <c r="E26" s="17" t="str">
        <f>BASE!E39</f>
        <v>Herniorrafia Umbilical</v>
      </c>
      <c r="F26" s="17" t="str">
        <f>BASE!F39</f>
        <v>Geral</v>
      </c>
      <c r="G26" s="17" t="str">
        <f>BASE!G39</f>
        <v>Day</v>
      </c>
      <c r="H26" s="33">
        <f>BASE!H39</f>
        <v>4.1666666666666664E-2</v>
      </c>
      <c r="I26" s="17" t="str">
        <f>BASE!I39</f>
        <v>-</v>
      </c>
      <c r="J26" s="17" t="str">
        <f>BASE!J39</f>
        <v>-</v>
      </c>
      <c r="K26" s="17" t="str">
        <f>BASE!K39</f>
        <v>Exclui OPME</v>
      </c>
      <c r="L26" s="47">
        <f>BASE!L39</f>
        <v>4659.3360000000002</v>
      </c>
      <c r="M26" s="47">
        <f>BASE!M39</f>
        <v>3727.4688000000006</v>
      </c>
      <c r="N26" s="47">
        <f>BASE!N39</f>
        <v>550</v>
      </c>
    </row>
    <row r="27" spans="2:14" ht="51" x14ac:dyDescent="0.25">
      <c r="B27" s="17">
        <f>BASE!B40</f>
        <v>31001262</v>
      </c>
      <c r="C27" s="17">
        <f>BASE!C40</f>
        <v>53030508</v>
      </c>
      <c r="D27" s="17" t="str">
        <f>BASE!D40</f>
        <v>CIRURGIA GERAL</v>
      </c>
      <c r="E27" s="17" t="str">
        <f>BASE!E40</f>
        <v>Refluxo gastroesofágico - tratamento cirúrgico (Hérnia de hiato) por
videolaparoscopia</v>
      </c>
      <c r="F27" s="17" t="str">
        <f>BASE!F40</f>
        <v>Qualquer Tipo</v>
      </c>
      <c r="G27" s="17">
        <f>BASE!G40</f>
        <v>1</v>
      </c>
      <c r="H27" s="33">
        <f>BASE!H40</f>
        <v>0.10416666666666667</v>
      </c>
      <c r="I27" s="17" t="str">
        <f>BASE!I40</f>
        <v>02 trocateres, 01 cartucho com 6 clips, 1 agulha de verres , 01 tesoura de coagulação</v>
      </c>
      <c r="J27" s="17" t="str">
        <f>BASE!J40</f>
        <v>Johnson OU Medtronik</v>
      </c>
      <c r="K27" s="17" t="str">
        <f>BASE!K40</f>
        <v>-</v>
      </c>
      <c r="L27" s="47">
        <f>BASE!L40</f>
        <v>16370.640000000003</v>
      </c>
      <c r="M27" s="47">
        <f>BASE!M40</f>
        <v>13096.512000000002</v>
      </c>
      <c r="N27" s="47">
        <f>BASE!N40</f>
        <v>550</v>
      </c>
    </row>
    <row r="28" spans="2:14" ht="25.5" x14ac:dyDescent="0.25">
      <c r="B28" s="17">
        <f>BASE!B41</f>
        <v>31403379</v>
      </c>
      <c r="C28" s="17" t="str">
        <f>BASE!C41</f>
        <v>-</v>
      </c>
      <c r="D28" s="17" t="str">
        <f>BASE!D41</f>
        <v>CIRURGIA GERAL</v>
      </c>
      <c r="E28" s="17" t="str">
        <f>BASE!E41</f>
        <v>Simpatectomia por vdeotoracoscopia</v>
      </c>
      <c r="F28" s="17" t="str">
        <f>BASE!F41</f>
        <v>Geral</v>
      </c>
      <c r="G28" s="17">
        <f>BASE!G41</f>
        <v>1</v>
      </c>
      <c r="H28" s="33">
        <f>BASE!H41</f>
        <v>8.3333333333333329E-2</v>
      </c>
      <c r="I28" s="17" t="str">
        <f>BASE!I41</f>
        <v>02 trocater (suprimed ou Johnson)</v>
      </c>
      <c r="J28" s="17" t="str">
        <f>BASE!J41</f>
        <v>Johnson OU Medtronik</v>
      </c>
      <c r="K28" s="17" t="str">
        <f>BASE!K41</f>
        <v>Exclui demais OPMEs e anatomo</v>
      </c>
      <c r="L28" s="47">
        <f>BASE!L41</f>
        <v>8185.3200000000015</v>
      </c>
      <c r="M28" s="47">
        <f>BASE!M41</f>
        <v>6548.2560000000012</v>
      </c>
      <c r="N28" s="47">
        <f>BASE!N41</f>
        <v>390</v>
      </c>
    </row>
  </sheetData>
  <sheetProtection algorithmName="SHA-512" hashValue="JT6vlgI/A5GZHzreKAdpLJFenkpcI6bAYNvlMmO5rBYieKwvBLWXL1fRERZePsfIwWP9j5Agl1XMSDlw0I3H/Q==" saltValue="QxYDnuiel08Hj0jZK6Md5g==" spinCount="100000" sheet="1" autoFilter="0"/>
  <autoFilter ref="B7:M28" xr:uid="{00000000-0009-0000-0000-000006000000}"/>
  <printOptions horizontalCentered="1"/>
  <pageMargins left="0.11811023622047245" right="0.11811023622047245" top="0.78740157480314965" bottom="0.19685039370078741" header="0.11811023622047245" footer="0.31496062992125984"/>
  <pageSetup paperSize="9" scale="85" orientation="landscape" r:id="rId1"/>
  <headerFooter>
    <oddHeader xml:space="preserve">&amp;L&amp;G&amp;C&amp;"-,Negrito"&amp;12HOSPITAL VERA CRUZ
PREÇOS PADRONIZADOS -PARTICULAR
&amp;K03+000CIRURGIA GERAL &amp;"-,Regular"&amp;11&amp;K01+000
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N18"/>
  <sheetViews>
    <sheetView showGridLines="0" zoomScale="90" zoomScaleNormal="90" workbookViewId="0">
      <selection activeCell="E11" sqref="E11"/>
    </sheetView>
  </sheetViews>
  <sheetFormatPr defaultRowHeight="15" x14ac:dyDescent="0.25"/>
  <cols>
    <col min="3" max="3" width="9.140625" customWidth="1"/>
    <col min="5" max="5" width="30.7109375" customWidth="1"/>
    <col min="7" max="7" width="16.28515625" customWidth="1"/>
    <col min="8" max="8" width="0" style="5" hidden="1" customWidth="1"/>
    <col min="9" max="9" width="30" customWidth="1"/>
    <col min="10" max="10" width="20.42578125" hidden="1" customWidth="1"/>
    <col min="11" max="11" width="20.7109375" hidden="1" customWidth="1"/>
    <col min="12" max="12" width="16.7109375" style="4" customWidth="1"/>
    <col min="13" max="14" width="16.42578125" style="48" customWidth="1"/>
  </cols>
  <sheetData>
    <row r="1" spans="1:14" x14ac:dyDescent="0.25">
      <c r="E1" s="9"/>
      <c r="K1" s="4"/>
      <c r="L1"/>
    </row>
    <row r="2" spans="1:14" ht="25.5" x14ac:dyDescent="0.35">
      <c r="A2" s="10"/>
      <c r="B2" s="11"/>
      <c r="C2" s="10"/>
      <c r="D2" s="10"/>
      <c r="E2" s="10"/>
      <c r="F2" s="10"/>
      <c r="G2" s="10"/>
      <c r="H2" s="10"/>
      <c r="I2" s="10"/>
      <c r="L2"/>
    </row>
    <row r="3" spans="1:14" x14ac:dyDescent="0.25">
      <c r="A3" s="10"/>
      <c r="B3" s="10"/>
      <c r="C3" s="10"/>
      <c r="D3" s="10"/>
      <c r="E3" s="10"/>
      <c r="F3" s="10"/>
      <c r="G3" s="10"/>
      <c r="H3" s="10"/>
      <c r="I3" s="10"/>
      <c r="L3"/>
    </row>
    <row r="4" spans="1:14" x14ac:dyDescent="0.25">
      <c r="A4" s="10"/>
      <c r="B4" s="10"/>
      <c r="C4" s="10"/>
      <c r="D4" s="10"/>
      <c r="E4" s="10"/>
      <c r="F4" s="10"/>
      <c r="G4" s="10"/>
      <c r="H4" s="10"/>
      <c r="I4" s="10"/>
      <c r="L4"/>
    </row>
    <row r="5" spans="1:14" x14ac:dyDescent="0.25">
      <c r="A5" s="10"/>
      <c r="B5" s="10"/>
      <c r="C5" s="10"/>
      <c r="D5" s="10"/>
      <c r="E5" s="10"/>
      <c r="F5" s="10"/>
      <c r="G5" s="10"/>
      <c r="H5" s="10"/>
      <c r="I5" s="10"/>
      <c r="L5"/>
    </row>
    <row r="8" spans="1:14" s="1" customFormat="1" ht="42" customHeight="1" x14ac:dyDescent="0.2">
      <c r="B8" s="42" t="str">
        <f>BASE!B2</f>
        <v>Código</v>
      </c>
      <c r="C8" s="42" t="str">
        <f>BASE!C2</f>
        <v>Código AMB</v>
      </c>
      <c r="D8" s="42" t="str">
        <f>BASE!D2</f>
        <v>Especialidade</v>
      </c>
      <c r="E8" s="42" t="str">
        <f>BASE!E2</f>
        <v>Procedimento</v>
      </c>
      <c r="F8" s="42" t="str">
        <f>BASE!F2</f>
        <v>Tipo de Anestesia</v>
      </c>
      <c r="G8" s="42" t="str">
        <f>BASE!G2</f>
        <v>Diárias</v>
      </c>
      <c r="H8" s="42" t="str">
        <f>BASE!H2</f>
        <v>Tempo Sala</v>
      </c>
      <c r="I8" s="42" t="str">
        <f>BASE!I2</f>
        <v>Itens inclusos - OPME</v>
      </c>
      <c r="J8" s="42" t="str">
        <f>BASE!J2</f>
        <v>Fornecedor Homologado - itens inclusos</v>
      </c>
      <c r="K8" s="42" t="str">
        <f>BASE!K2</f>
        <v>Itens exclusos</v>
      </c>
      <c r="L8" s="42" t="str">
        <f>BASE!L2</f>
        <v>Vera Cruz Hospital</v>
      </c>
      <c r="M8" s="49" t="str">
        <f>BASE!M2</f>
        <v>Vera Cruz Casa Saude</v>
      </c>
      <c r="N8" s="49" t="str">
        <f>BASE!N2</f>
        <v>Anatomo Patologico Multipat
(duuvida ligar no Multipat)</v>
      </c>
    </row>
    <row r="9" spans="1:14" ht="50.1" customHeight="1" x14ac:dyDescent="0.25">
      <c r="B9" s="17">
        <f>BASE!B42</f>
        <v>0</v>
      </c>
      <c r="C9" s="17">
        <f>BASE!C42</f>
        <v>94040004</v>
      </c>
      <c r="D9" s="17" t="str">
        <f>BASE!D42</f>
        <v>GASTRO</v>
      </c>
      <c r="E9" s="24" t="str">
        <f>BASE!E42</f>
        <v>Colonoscopia Ambulatorial</v>
      </c>
      <c r="F9" s="17" t="str">
        <f>BASE!F42</f>
        <v>Sedação</v>
      </c>
      <c r="G9" s="17" t="str">
        <f>BASE!G42</f>
        <v>AMBULATORIAL
(setor sem diária)</v>
      </c>
      <c r="H9" s="33">
        <f>BASE!H42</f>
        <v>0</v>
      </c>
      <c r="I9" s="17" t="str">
        <f>BASE!I42</f>
        <v>-</v>
      </c>
      <c r="J9" s="17" t="str">
        <f>BASE!J42</f>
        <v>-</v>
      </c>
      <c r="K9" s="17" t="str">
        <f>BASE!K42</f>
        <v>Exclui OPME</v>
      </c>
      <c r="L9" s="46">
        <f>BASE!L42</f>
        <v>986.01624000000015</v>
      </c>
      <c r="M9" s="47">
        <f>BASE!M42</f>
        <v>788.81299200000012</v>
      </c>
      <c r="N9" s="47">
        <f>BASE!N42</f>
        <v>500</v>
      </c>
    </row>
    <row r="10" spans="1:14" ht="50.1" customHeight="1" x14ac:dyDescent="0.25">
      <c r="B10" s="17">
        <f>BASE!B43</f>
        <v>0</v>
      </c>
      <c r="C10" s="17">
        <f>BASE!C43</f>
        <v>94010000</v>
      </c>
      <c r="D10" s="17" t="str">
        <f>BASE!D43</f>
        <v>GASTRO</v>
      </c>
      <c r="E10" s="24" t="str">
        <f>BASE!E43</f>
        <v>Colonoscopia COM Polipectomia</v>
      </c>
      <c r="F10" s="17" t="str">
        <f>BASE!F43</f>
        <v>Sedação</v>
      </c>
      <c r="G10" s="17" t="str">
        <f>BASE!G43</f>
        <v>AMBULATORIAL
(setor sem diária)</v>
      </c>
      <c r="H10" s="33">
        <f>BASE!H43</f>
        <v>0</v>
      </c>
      <c r="I10" s="17" t="str">
        <f>BASE!I43</f>
        <v>Pinça para biópsia Desc.Oval 240cm</v>
      </c>
      <c r="J10" s="17" t="str">
        <f>BASE!J43</f>
        <v>Estoque</v>
      </c>
      <c r="K10" s="17">
        <f>BASE!K43</f>
        <v>0</v>
      </c>
      <c r="L10" s="46">
        <f>BASE!L43</f>
        <v>1072.9065600000001</v>
      </c>
      <c r="M10" s="47">
        <f>BASE!M43</f>
        <v>858.3252480000001</v>
      </c>
      <c r="N10" s="47">
        <f>BASE!N43</f>
        <v>500</v>
      </c>
    </row>
    <row r="11" spans="1:14" ht="50.1" customHeight="1" x14ac:dyDescent="0.25">
      <c r="B11" s="17">
        <f>BASE!B44</f>
        <v>0</v>
      </c>
      <c r="C11" s="17">
        <f>BASE!C44</f>
        <v>94040002</v>
      </c>
      <c r="D11" s="17" t="str">
        <f>BASE!D44</f>
        <v>GASTRO</v>
      </c>
      <c r="E11" s="24" t="str">
        <f>BASE!E44</f>
        <v>Endoscopia Ambulatorial</v>
      </c>
      <c r="F11" s="17" t="str">
        <f>BASE!F44</f>
        <v>Sedação</v>
      </c>
      <c r="G11" s="17" t="str">
        <f>BASE!G44</f>
        <v>AMBULATORIAL
(setor sem diária)</v>
      </c>
      <c r="H11" s="33">
        <f>BASE!H44</f>
        <v>0</v>
      </c>
      <c r="I11" s="17" t="str">
        <f>BASE!I44</f>
        <v>-</v>
      </c>
      <c r="J11" s="17" t="str">
        <f>BASE!J44</f>
        <v>-</v>
      </c>
      <c r="K11" s="17" t="str">
        <f>BASE!K44</f>
        <v>Exclui OPME</v>
      </c>
      <c r="L11" s="46">
        <f>BASE!L44</f>
        <v>1004.9054400000002</v>
      </c>
      <c r="M11" s="47">
        <f>BASE!M44</f>
        <v>803.92435200000023</v>
      </c>
      <c r="N11" s="47">
        <f>BASE!N44</f>
        <v>500</v>
      </c>
    </row>
    <row r="12" spans="1:14" ht="50.1" customHeight="1" x14ac:dyDescent="0.25">
      <c r="B12" s="17">
        <f>BASE!B45</f>
        <v>0</v>
      </c>
      <c r="C12" s="17">
        <f>BASE!C45</f>
        <v>94040003</v>
      </c>
      <c r="D12" s="17" t="str">
        <f>BASE!D45</f>
        <v>GASTRO</v>
      </c>
      <c r="E12" s="24" t="str">
        <f>BASE!E45</f>
        <v>Endoscopia Ambulatorial COM Polipectomia</v>
      </c>
      <c r="F12" s="17" t="str">
        <f>BASE!F45</f>
        <v>Sedação</v>
      </c>
      <c r="G12" s="17" t="str">
        <f>BASE!G45</f>
        <v>AMBULATORIAL
(setor sem diária)</v>
      </c>
      <c r="H12" s="33">
        <f>BASE!H45</f>
        <v>0</v>
      </c>
      <c r="I12" s="17" t="str">
        <f>BASE!I45</f>
        <v>Pinça para biópsia Desc.Oval 240cm</v>
      </c>
      <c r="J12" s="17" t="str">
        <f>BASE!J45</f>
        <v>Estoque</v>
      </c>
      <c r="K12" s="17">
        <f>BASE!K45</f>
        <v>0</v>
      </c>
      <c r="L12" s="46">
        <f>BASE!L45</f>
        <v>1116.3517200000001</v>
      </c>
      <c r="M12" s="47">
        <f>BASE!M45</f>
        <v>893.08137600000009</v>
      </c>
      <c r="N12" s="47">
        <f>BASE!N45</f>
        <v>500</v>
      </c>
    </row>
    <row r="13" spans="1:14" ht="25.5" x14ac:dyDescent="0.25">
      <c r="B13" s="17">
        <f>BASE!B46</f>
        <v>0</v>
      </c>
      <c r="C13" s="17">
        <f>BASE!C46</f>
        <v>0</v>
      </c>
      <c r="D13" s="17" t="str">
        <f>BASE!D46</f>
        <v>GASTRO</v>
      </c>
      <c r="E13" s="24" t="str">
        <f>BASE!E46</f>
        <v>Colonoscopia + Endoscopia</v>
      </c>
      <c r="F13" s="17" t="str">
        <f>BASE!F46</f>
        <v>Sedação</v>
      </c>
      <c r="G13" s="17" t="str">
        <f>BASE!G46</f>
        <v>AMBULATORIAL
(setor sem diária)</v>
      </c>
      <c r="H13" s="33">
        <f>BASE!H46</f>
        <v>0</v>
      </c>
      <c r="I13" s="17" t="str">
        <f>BASE!I46</f>
        <v>-</v>
      </c>
      <c r="J13" s="17" t="str">
        <f>BASE!J46</f>
        <v>-</v>
      </c>
      <c r="K13" s="17" t="str">
        <f>BASE!K46</f>
        <v>Exclui OPME</v>
      </c>
      <c r="L13" s="46">
        <f>BASE!L46</f>
        <v>1497.91</v>
      </c>
      <c r="M13" s="47">
        <f>BASE!M46</f>
        <v>1198.33</v>
      </c>
      <c r="N13" s="47">
        <f>BASE!N46</f>
        <v>0</v>
      </c>
    </row>
    <row r="14" spans="1:14" ht="25.5" x14ac:dyDescent="0.25">
      <c r="B14" s="17">
        <f>BASE!B47</f>
        <v>0</v>
      </c>
      <c r="C14" s="17">
        <f>BASE!C47</f>
        <v>0</v>
      </c>
      <c r="D14" s="17" t="str">
        <f>BASE!D47</f>
        <v>GASTRO</v>
      </c>
      <c r="E14" s="24" t="str">
        <f>BASE!E47</f>
        <v>Colonoscopia + Endoscopia -  com Polipectomia</v>
      </c>
      <c r="F14" s="17" t="str">
        <f>BASE!F47</f>
        <v>Sedação</v>
      </c>
      <c r="G14" s="17" t="str">
        <f>BASE!G47</f>
        <v>AMBULATORIAL
(setor sem diária)</v>
      </c>
      <c r="H14" s="33">
        <f>BASE!H47</f>
        <v>0</v>
      </c>
      <c r="I14" s="17" t="str">
        <f>BASE!I47</f>
        <v>Pinça para biópsia Desc.Oval 240cm</v>
      </c>
      <c r="J14" s="17" t="str">
        <f>BASE!J47</f>
        <v>Estoque</v>
      </c>
      <c r="K14" s="17">
        <f>BASE!K47</f>
        <v>0</v>
      </c>
      <c r="L14" s="46">
        <f>BASE!L47</f>
        <v>1652.8</v>
      </c>
      <c r="M14" s="47">
        <f>BASE!M47</f>
        <v>1322.24</v>
      </c>
      <c r="N14" s="47">
        <f>BASE!N47</f>
        <v>0</v>
      </c>
    </row>
    <row r="15" spans="1:14" ht="37.5" customHeight="1" x14ac:dyDescent="0.25">
      <c r="B15" s="17">
        <f>BASE!B48</f>
        <v>94010081</v>
      </c>
      <c r="C15" s="17">
        <f>BASE!C48</f>
        <v>94010081</v>
      </c>
      <c r="D15" s="17" t="str">
        <f>BASE!D48</f>
        <v>GASTRO</v>
      </c>
      <c r="E15" s="24" t="str">
        <f>BASE!E48</f>
        <v>Gastroplastia para obesidade mórbida – CONVENCIONAL</v>
      </c>
      <c r="F15" s="17" t="str">
        <f>BASE!F48</f>
        <v>Qualquer Tipo</v>
      </c>
      <c r="G15" s="17">
        <f>BASE!G48</f>
        <v>3</v>
      </c>
      <c r="H15" s="33">
        <f>BASE!H48</f>
        <v>0.125</v>
      </c>
      <c r="I15" s="17" t="str">
        <f>BASE!I48</f>
        <v>01 grampeador linear TCL;  01 carga para grampeador</v>
      </c>
      <c r="J15" s="17" t="str">
        <f>BASE!J48</f>
        <v>Johnson OU Medtronik</v>
      </c>
      <c r="K15" s="17" t="str">
        <f>BASE!K48</f>
        <v>-</v>
      </c>
      <c r="L15" s="46">
        <f>BASE!L48</f>
        <v>19392.912000000004</v>
      </c>
      <c r="M15" s="47">
        <f>BASE!M48</f>
        <v>15514.329600000005</v>
      </c>
      <c r="N15" s="47">
        <f>BASE!N48</f>
        <v>550</v>
      </c>
    </row>
    <row r="16" spans="1:14" ht="38.25" x14ac:dyDescent="0.25">
      <c r="B16" s="17">
        <f>BASE!B49</f>
        <v>94010082</v>
      </c>
      <c r="C16" s="17">
        <f>BASE!C49</f>
        <v>94010082</v>
      </c>
      <c r="D16" s="17" t="str">
        <f>BASE!D49</f>
        <v>GASTRO</v>
      </c>
      <c r="E16" s="24" t="str">
        <f>BASE!E49</f>
        <v>Gastroplastia para obesidade mórbida – VIDEOLAPAROSCOPIA</v>
      </c>
      <c r="F16" s="17" t="str">
        <f>BASE!F49</f>
        <v>qualquer Tipo</v>
      </c>
      <c r="G16" s="17">
        <f>BASE!G49</f>
        <v>3</v>
      </c>
      <c r="H16" s="33">
        <f>BASE!H49</f>
        <v>0.125</v>
      </c>
      <c r="I16" s="17" t="str">
        <f>BASE!I49</f>
        <v>01 Endogrampeador de 45; 07 Cargas;  01 trocater;  01 Tesoura de Coagulação</v>
      </c>
      <c r="J16" s="17" t="str">
        <f>BASE!J49</f>
        <v>Kits Johnson OU Kit Medtronik</v>
      </c>
      <c r="K16" s="17" t="str">
        <f>BASE!K49</f>
        <v>-</v>
      </c>
      <c r="L16" s="46">
        <f>BASE!L49</f>
        <v>28333.800000000003</v>
      </c>
      <c r="M16" s="47">
        <f>BASE!M49</f>
        <v>22667.040000000005</v>
      </c>
      <c r="N16" s="47">
        <f>BASE!N49</f>
        <v>550</v>
      </c>
    </row>
    <row r="17" spans="2:14" ht="38.25" x14ac:dyDescent="0.25">
      <c r="B17" s="17">
        <f>BASE!B50</f>
        <v>94010082</v>
      </c>
      <c r="C17" s="17">
        <f>BASE!C50</f>
        <v>94010082</v>
      </c>
      <c r="D17" s="17" t="str">
        <f>BASE!D50</f>
        <v>GASTRO</v>
      </c>
      <c r="E17" s="24" t="str">
        <f>BASE!E50</f>
        <v>Gastroplastia para obesidade mórbida – VIDEOLAPAROSCOPIA</v>
      </c>
      <c r="F17" s="17" t="str">
        <f>BASE!F50</f>
        <v>qualquer Tipo</v>
      </c>
      <c r="G17" s="17">
        <f>BASE!G50</f>
        <v>2</v>
      </c>
      <c r="H17" s="33">
        <f>BASE!H50</f>
        <v>0.125</v>
      </c>
      <c r="I17" s="17" t="str">
        <f>BASE!I50</f>
        <v>01 Endogrampeador de 45; 07 Cargas;  01 trocater;  01 Tesoura de Coagulação</v>
      </c>
      <c r="J17" s="17" t="str">
        <f>BASE!J50</f>
        <v>Kits Johnson OU Kit Medtronik</v>
      </c>
      <c r="K17" s="17" t="str">
        <f>BASE!K50</f>
        <v>-</v>
      </c>
      <c r="L17" s="46">
        <f>BASE!L50</f>
        <v>22667.040000000005</v>
      </c>
      <c r="M17" s="47">
        <f>BASE!M50</f>
        <v>18133.632000000005</v>
      </c>
      <c r="N17" s="47">
        <f>BASE!N50</f>
        <v>550</v>
      </c>
    </row>
    <row r="18" spans="2:14" ht="38.25" x14ac:dyDescent="0.25">
      <c r="B18" s="17">
        <f>BASE!B51</f>
        <v>94010082</v>
      </c>
      <c r="C18" s="17">
        <f>BASE!C51</f>
        <v>94010082</v>
      </c>
      <c r="D18" s="17" t="str">
        <f>BASE!D51</f>
        <v>GASTRO</v>
      </c>
      <c r="E18" s="24" t="str">
        <f>BASE!E51</f>
        <v>Gastroplastia para obesidade mórbida – VIDEOLAPAROSCOPIA</v>
      </c>
      <c r="F18" s="17" t="str">
        <f>BASE!F51</f>
        <v>qualquer Tipo</v>
      </c>
      <c r="G18" s="17">
        <f>BASE!G51</f>
        <v>1</v>
      </c>
      <c r="H18" s="33">
        <f>BASE!H51</f>
        <v>0.125</v>
      </c>
      <c r="I18" s="17" t="str">
        <f>BASE!I51</f>
        <v>01 Endogrampeador de 45; 07 Cargas;  01 trocater;  01 Tesoura de Coagulação</v>
      </c>
      <c r="J18" s="17" t="str">
        <f>BASE!J51</f>
        <v>Kits Johnson OU Kit Medtronik</v>
      </c>
      <c r="K18" s="17" t="str">
        <f>BASE!K51</f>
        <v>-</v>
      </c>
      <c r="L18" s="46">
        <f>BASE!L51</f>
        <v>18889.2</v>
      </c>
      <c r="M18" s="47">
        <f>BASE!M51</f>
        <v>15111.36</v>
      </c>
      <c r="N18" s="47">
        <f>BASE!N51</f>
        <v>550</v>
      </c>
    </row>
  </sheetData>
  <sheetProtection algorithmName="SHA-512" hashValue="LIkHCBCqWnYbZfIrosq6sm9lqpY1eWFn1xIGOOhOA+YMVSQjwjG9SZebud+TrMWsiTTB8ihKtgEfSjetNjl0pw==" saltValue="bBRuwimCDpxPDqSPkpSfLQ==" spinCount="100000" sheet="1" objects="1" scenarios="1"/>
  <printOptions horizontalCentered="1"/>
  <pageMargins left="0.11811023622047245" right="0.11811023622047245" top="0.98425196850393704" bottom="0.78740157480314965" header="0.19685039370078741" footer="0.31496062992125984"/>
  <pageSetup paperSize="9" scale="85" orientation="landscape" r:id="rId1"/>
  <headerFooter>
    <oddHeader>&amp;L&amp;G&amp;CHOSPITAL VERA CRUZ
&amp;"-,Negrito"&amp;12PREÇOS PADRONIZADOS -PARTICULAR
 &amp;K03+000GASTROENTEROLOGIA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13</vt:i4>
      </vt:variant>
    </vt:vector>
  </HeadingPairs>
  <TitlesOfParts>
    <vt:vector size="27" baseType="lpstr">
      <vt:lpstr>NORMAS</vt:lpstr>
      <vt:lpstr>BASE</vt:lpstr>
      <vt:lpstr>ANESTESIA</vt:lpstr>
      <vt:lpstr>BUCOMAXILO</vt:lpstr>
      <vt:lpstr>CARDIOVASCULAR</vt:lpstr>
      <vt:lpstr>CABEÇA E PESCOÇO</vt:lpstr>
      <vt:lpstr>DERMATOLOGIA</vt:lpstr>
      <vt:lpstr>CIRURGIA GERAL</vt:lpstr>
      <vt:lpstr>GASTRO</vt:lpstr>
      <vt:lpstr>GINECOLOGIA</vt:lpstr>
      <vt:lpstr>ORTOPEDIA</vt:lpstr>
      <vt:lpstr>OTORRINO</vt:lpstr>
      <vt:lpstr>UROLOGIA</vt:lpstr>
      <vt:lpstr>VASCULAR</vt:lpstr>
      <vt:lpstr>ANESTESIA!Area_de_impressao</vt:lpstr>
      <vt:lpstr>BASE!Area_de_impressao</vt:lpstr>
      <vt:lpstr>BUCOMAXILO!Area_de_impressao</vt:lpstr>
      <vt:lpstr>'CABEÇA E PESCOÇO'!Area_de_impressao</vt:lpstr>
      <vt:lpstr>CARDIOVASCULAR!Area_de_impressao</vt:lpstr>
      <vt:lpstr>'CIRURGIA GERAL'!Area_de_impressao</vt:lpstr>
      <vt:lpstr>DERMATOLOGIA!Area_de_impressao</vt:lpstr>
      <vt:lpstr>GASTRO!Area_de_impressao</vt:lpstr>
      <vt:lpstr>GINECOLOGIA!Area_de_impressao</vt:lpstr>
      <vt:lpstr>ORTOPEDIA!Area_de_impressao</vt:lpstr>
      <vt:lpstr>OTORRINO!Area_de_impressao</vt:lpstr>
      <vt:lpstr>UROLOGIA!Area_de_impressao</vt:lpstr>
      <vt:lpstr>VASCULAR!Area_de_impressao</vt:lpstr>
    </vt:vector>
  </TitlesOfParts>
  <Company>HVC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Adriane Todescan</dc:creator>
  <cp:lastModifiedBy>Laysa Angelo | Vera Cruz</cp:lastModifiedBy>
  <cp:lastPrinted>2023-12-15T15:06:11Z</cp:lastPrinted>
  <dcterms:created xsi:type="dcterms:W3CDTF">2017-01-13T10:49:14Z</dcterms:created>
  <dcterms:modified xsi:type="dcterms:W3CDTF">2024-01-16T12:11:47Z</dcterms:modified>
</cp:coreProperties>
</file>